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bbodart\Documents\AICPA Docs\"/>
    </mc:Choice>
  </mc:AlternateContent>
  <xr:revisionPtr revIDLastSave="0" documentId="8_{5E6014ED-29C5-4E2D-9693-7D2C58356993}" xr6:coauthVersionLast="41" xr6:coauthVersionMax="41" xr10:uidLastSave="{00000000-0000-0000-0000-000000000000}"/>
  <workbookProtection workbookAlgorithmName="SHA-512" workbookHashValue="TYsM8XqN8DLsq2upcZe6+OG646ec7kbLBapqKkPBrEAyGiHDUni3dWotw9dRXDPNqmmLDWU609nBBc7ESoF2hQ==" workbookSaltValue="Hm904P1u/2H8GG13a1tBLg==" workbookSpinCount="100000" lockStructure="1"/>
  <bookViews>
    <workbookView xWindow="1110" yWindow="1110" windowWidth="21975" windowHeight="11475" tabRatio="693" xr2:uid="{47490102-55BA-4A10-98C7-809A16780C34}"/>
  </bookViews>
  <sheets>
    <sheet name="Instructions" sheetId="2" r:id="rId1"/>
    <sheet name="PPP Forgiveness Calculator" sheetId="3" r:id="rId2"/>
    <sheet name="Schedule A" sheetId="17" r:id="rId3"/>
    <sheet name="Schedule A Worksheet" sheetId="16" r:id="rId4"/>
    <sheet name="Non-Payroll Costs Tracker" sheetId="11" r:id="rId5"/>
    <sheet name="Payroll Accumulator" sheetId="18" r:id="rId6"/>
    <sheet name="FTE Input" sheetId="19" r:id="rId7"/>
  </sheets>
  <definedNames>
    <definedName name="_xlnm.Print_Area" localSheetId="6">'FTE Input'!$A$1:$T$60</definedName>
    <definedName name="_xlnm.Print_Area" localSheetId="0">Instructions!$A$1:$S$39</definedName>
    <definedName name="_xlnm.Print_Area" localSheetId="4">'Non-Payroll Costs Tracker'!$A$1:$O$41</definedName>
    <definedName name="_xlnm.Print_Area" localSheetId="5">'Payroll Accumulator'!$A$1:$P$111</definedName>
    <definedName name="_xlnm.Print_Area" localSheetId="1">'PPP Forgiveness Calculator'!$A$1:$H$60</definedName>
    <definedName name="_xlnm.Print_Area" localSheetId="2">'Schedule A'!$A$1:$O$64</definedName>
    <definedName name="_xlnm.Print_Area" localSheetId="3">'Schedule A Worksheet'!$A$1:$N$52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4" i="18" l="1"/>
  <c r="X35" i="18"/>
  <c r="X36" i="18"/>
  <c r="X37" i="18"/>
  <c r="X38" i="18"/>
  <c r="X39" i="18"/>
  <c r="X40" i="18"/>
  <c r="X41" i="18"/>
  <c r="X42" i="18"/>
  <c r="X43" i="18"/>
  <c r="X44" i="18"/>
  <c r="X45" i="18"/>
  <c r="X46" i="18"/>
  <c r="X47" i="18"/>
  <c r="X48" i="18"/>
  <c r="X49" i="18"/>
  <c r="X50" i="18"/>
  <c r="X33" i="18"/>
  <c r="V34" i="18"/>
  <c r="V35" i="18"/>
  <c r="V36" i="18"/>
  <c r="V37" i="18"/>
  <c r="V38" i="18"/>
  <c r="V39" i="18"/>
  <c r="V40" i="18"/>
  <c r="V41" i="18"/>
  <c r="V42" i="18"/>
  <c r="V43" i="18"/>
  <c r="V44" i="18"/>
  <c r="V45" i="18"/>
  <c r="V46" i="18"/>
  <c r="V47" i="18"/>
  <c r="V48" i="18"/>
  <c r="V49" i="18"/>
  <c r="V50" i="18"/>
  <c r="V33" i="18"/>
  <c r="N38" i="19"/>
  <c r="S35" i="18" l="1"/>
  <c r="S37" i="18"/>
  <c r="S38" i="18"/>
  <c r="S39" i="18"/>
  <c r="S40" i="18"/>
  <c r="S41" i="18"/>
  <c r="S42" i="18"/>
  <c r="S43" i="18"/>
  <c r="S44" i="18"/>
  <c r="S45" i="18"/>
  <c r="S46" i="18"/>
  <c r="S47" i="18"/>
  <c r="S48" i="18"/>
  <c r="S49" i="18"/>
  <c r="S50" i="18"/>
  <c r="R36" i="18"/>
  <c r="R37" i="18"/>
  <c r="R38" i="18"/>
  <c r="R39" i="18"/>
  <c r="R40" i="18"/>
  <c r="R41" i="18"/>
  <c r="R42" i="18"/>
  <c r="R43" i="18"/>
  <c r="R44" i="18"/>
  <c r="R45" i="18"/>
  <c r="AC45" i="18" s="1"/>
  <c r="R46" i="18"/>
  <c r="R47" i="18"/>
  <c r="R48" i="18"/>
  <c r="R49" i="18"/>
  <c r="R50" i="18"/>
  <c r="AA35" i="18"/>
  <c r="AA37" i="18"/>
  <c r="AA38" i="18"/>
  <c r="AA39" i="18"/>
  <c r="AA40" i="18"/>
  <c r="AA41" i="18"/>
  <c r="AA42" i="18"/>
  <c r="AA43" i="18"/>
  <c r="AA44" i="18"/>
  <c r="AA45" i="18"/>
  <c r="AA46" i="18"/>
  <c r="AA47" i="18"/>
  <c r="AA48" i="18"/>
  <c r="AA49" i="18"/>
  <c r="AA50" i="18"/>
  <c r="AB36" i="18"/>
  <c r="AB37" i="18"/>
  <c r="AB38" i="18"/>
  <c r="AB39" i="18"/>
  <c r="AB40" i="18"/>
  <c r="AB41" i="18"/>
  <c r="AB42" i="18"/>
  <c r="AB43" i="18"/>
  <c r="AB44" i="18"/>
  <c r="AB45" i="18"/>
  <c r="AB46" i="18"/>
  <c r="AB47" i="18"/>
  <c r="AB48" i="18"/>
  <c r="AB49" i="18"/>
  <c r="AB50" i="18"/>
  <c r="AC43" i="18" l="1"/>
  <c r="AC37" i="18"/>
  <c r="AC41" i="18"/>
  <c r="AC49" i="18"/>
  <c r="AC46" i="18"/>
  <c r="AC50" i="18"/>
  <c r="AC42" i="18"/>
  <c r="AC48" i="18"/>
  <c r="AC40" i="18"/>
  <c r="AC47" i="18"/>
  <c r="AC39" i="18"/>
  <c r="AC38" i="18"/>
  <c r="AC44" i="18"/>
  <c r="E34" i="18"/>
  <c r="H34" i="18" s="1"/>
  <c r="Y34" i="18" s="1"/>
  <c r="E35" i="18"/>
  <c r="H35" i="18" s="1"/>
  <c r="Y35" i="18" s="1"/>
  <c r="E36" i="18"/>
  <c r="H36" i="18" s="1"/>
  <c r="Y36" i="18" s="1"/>
  <c r="E37" i="18"/>
  <c r="H37" i="18" s="1"/>
  <c r="Y37" i="18" s="1"/>
  <c r="E38" i="18"/>
  <c r="H38" i="18" s="1"/>
  <c r="Y38" i="18" s="1"/>
  <c r="E39" i="18"/>
  <c r="H39" i="18" s="1"/>
  <c r="Y39" i="18" s="1"/>
  <c r="E40" i="18"/>
  <c r="H40" i="18" s="1"/>
  <c r="Y40" i="18" s="1"/>
  <c r="E41" i="18"/>
  <c r="H41" i="18" s="1"/>
  <c r="Y41" i="18" s="1"/>
  <c r="E42" i="18"/>
  <c r="H42" i="18" s="1"/>
  <c r="Y42" i="18" s="1"/>
  <c r="E43" i="18"/>
  <c r="H43" i="18" s="1"/>
  <c r="Y43" i="18" s="1"/>
  <c r="E44" i="18"/>
  <c r="H44" i="18" s="1"/>
  <c r="Y44" i="18" s="1"/>
  <c r="E45" i="18"/>
  <c r="H45" i="18" s="1"/>
  <c r="Y45" i="18" s="1"/>
  <c r="E46" i="18"/>
  <c r="H46" i="18" s="1"/>
  <c r="Y46" i="18" s="1"/>
  <c r="E47" i="18"/>
  <c r="H47" i="18" s="1"/>
  <c r="Y47" i="18" s="1"/>
  <c r="E48" i="18"/>
  <c r="H48" i="18" s="1"/>
  <c r="Y48" i="18" s="1"/>
  <c r="E49" i="18"/>
  <c r="H49" i="18" s="1"/>
  <c r="Y49" i="18" s="1"/>
  <c r="E50" i="18"/>
  <c r="H50" i="18" s="1"/>
  <c r="Y50" i="18" s="1"/>
  <c r="E33" i="18"/>
  <c r="H33" i="18" s="1"/>
  <c r="Y33" i="18" l="1"/>
  <c r="N42" i="19"/>
  <c r="J50" i="17"/>
  <c r="D28" i="16" l="1"/>
  <c r="D29" i="16" s="1"/>
  <c r="D18" i="16"/>
  <c r="D19" i="16" s="1"/>
  <c r="N22" i="11"/>
  <c r="N23" i="11"/>
  <c r="N24" i="11"/>
  <c r="N25" i="11"/>
  <c r="N26" i="11"/>
  <c r="N27" i="11"/>
  <c r="N28" i="11"/>
  <c r="N21" i="11"/>
  <c r="L40" i="16"/>
  <c r="L36" i="16"/>
  <c r="L34" i="16"/>
  <c r="C65" i="18" l="1"/>
  <c r="J48" i="17"/>
  <c r="L42" i="16"/>
  <c r="L38" i="16"/>
  <c r="E79" i="18" l="1"/>
  <c r="C79" i="18"/>
  <c r="D78" i="18"/>
  <c r="F78" i="18" s="1"/>
  <c r="D77" i="18"/>
  <c r="F77" i="18" s="1"/>
  <c r="D76" i="18"/>
  <c r="F76" i="18" s="1"/>
  <c r="D75" i="18"/>
  <c r="F75" i="18" s="1"/>
  <c r="D74" i="18"/>
  <c r="F74" i="18" s="1"/>
  <c r="D59" i="18"/>
  <c r="D60" i="18"/>
  <c r="D61" i="18"/>
  <c r="D62" i="18"/>
  <c r="D63" i="18"/>
  <c r="D58" i="18"/>
  <c r="J25" i="17"/>
  <c r="I52" i="18"/>
  <c r="J50" i="18"/>
  <c r="M50" i="18" s="1"/>
  <c r="Z50" i="18" s="1"/>
  <c r="J49" i="18"/>
  <c r="M49" i="18" s="1"/>
  <c r="Z49" i="18" s="1"/>
  <c r="J48" i="18"/>
  <c r="M48" i="18" s="1"/>
  <c r="Z48" i="18" s="1"/>
  <c r="J47" i="18"/>
  <c r="J46" i="18"/>
  <c r="J45" i="18"/>
  <c r="M45" i="18" s="1"/>
  <c r="Z45" i="18" s="1"/>
  <c r="J44" i="18"/>
  <c r="M44" i="18" s="1"/>
  <c r="Z44" i="18" s="1"/>
  <c r="J43" i="18"/>
  <c r="J42" i="18"/>
  <c r="J41" i="18"/>
  <c r="M41" i="18" s="1"/>
  <c r="Z41" i="18" s="1"/>
  <c r="J40" i="18"/>
  <c r="M40" i="18" s="1"/>
  <c r="Z40" i="18" s="1"/>
  <c r="J39" i="18"/>
  <c r="J38" i="18"/>
  <c r="J37" i="18"/>
  <c r="M37" i="18" s="1"/>
  <c r="Z37" i="18" s="1"/>
  <c r="J36" i="18"/>
  <c r="M36" i="18" s="1"/>
  <c r="Z36" i="18" s="1"/>
  <c r="J35" i="18"/>
  <c r="J34" i="18"/>
  <c r="J33" i="18"/>
  <c r="M33" i="18" s="1"/>
  <c r="B23" i="18"/>
  <c r="B27" i="18" s="1"/>
  <c r="D27" i="18" s="1"/>
  <c r="M38" i="18" l="1"/>
  <c r="Z38" i="18" s="1"/>
  <c r="M42" i="18"/>
  <c r="Z42" i="18" s="1"/>
  <c r="M46" i="18"/>
  <c r="Z46" i="18" s="1"/>
  <c r="M39" i="18"/>
  <c r="Z39" i="18" s="1"/>
  <c r="M43" i="18"/>
  <c r="Z43" i="18" s="1"/>
  <c r="M47" i="18"/>
  <c r="Z47" i="18" s="1"/>
  <c r="M34" i="18"/>
  <c r="Z34" i="18" s="1"/>
  <c r="M35" i="18"/>
  <c r="Z35" i="18" s="1"/>
  <c r="O33" i="18"/>
  <c r="P33" i="18" s="1"/>
  <c r="Q33" i="18" s="1"/>
  <c r="Z33" i="18"/>
  <c r="N36" i="18"/>
  <c r="N40" i="18"/>
  <c r="N44" i="18"/>
  <c r="N48" i="18"/>
  <c r="N50" i="18"/>
  <c r="N37" i="18"/>
  <c r="N41" i="18"/>
  <c r="N45" i="18"/>
  <c r="N49" i="18"/>
  <c r="O35" i="18"/>
  <c r="P35" i="18" s="1"/>
  <c r="Q35" i="18" s="1"/>
  <c r="R35" i="18" s="1"/>
  <c r="AC35" i="18" s="1"/>
  <c r="AB35" i="18"/>
  <c r="O43" i="18"/>
  <c r="P43" i="18" s="1"/>
  <c r="Q43" i="18" s="1"/>
  <c r="N33" i="18"/>
  <c r="O38" i="18"/>
  <c r="P38" i="18" s="1"/>
  <c r="Q38" i="18" s="1"/>
  <c r="O46" i="18"/>
  <c r="P46" i="18" s="1"/>
  <c r="Q46" i="18" s="1"/>
  <c r="O50" i="18"/>
  <c r="P50" i="18" s="1"/>
  <c r="Q50" i="18" s="1"/>
  <c r="O36" i="18"/>
  <c r="P36" i="18" s="1"/>
  <c r="O40" i="18"/>
  <c r="P40" i="18" s="1"/>
  <c r="Q40" i="18" s="1"/>
  <c r="O41" i="18"/>
  <c r="P41" i="18" s="1"/>
  <c r="Q41" i="18" s="1"/>
  <c r="O49" i="18"/>
  <c r="P49" i="18" s="1"/>
  <c r="Q49" i="18" s="1"/>
  <c r="F79" i="18"/>
  <c r="J38" i="17" s="1"/>
  <c r="D65" i="18"/>
  <c r="C27" i="16" s="1"/>
  <c r="D79" i="18"/>
  <c r="J52" i="18"/>
  <c r="C17" i="16" s="1"/>
  <c r="F30" i="11"/>
  <c r="C22" i="3" s="1"/>
  <c r="O39" i="18" l="1"/>
  <c r="P39" i="18" s="1"/>
  <c r="Q39" i="18" s="1"/>
  <c r="O34" i="18"/>
  <c r="P34" i="18" s="1"/>
  <c r="Q34" i="18" s="1"/>
  <c r="N47" i="18"/>
  <c r="N39" i="18"/>
  <c r="N42" i="18"/>
  <c r="O42" i="18"/>
  <c r="P42" i="18" s="1"/>
  <c r="Q42" i="18" s="1"/>
  <c r="O47" i="18"/>
  <c r="P47" i="18" s="1"/>
  <c r="Q47" i="18" s="1"/>
  <c r="N43" i="18"/>
  <c r="N46" i="18"/>
  <c r="N38" i="18"/>
  <c r="N35" i="18"/>
  <c r="N34" i="18"/>
  <c r="Q36" i="18"/>
  <c r="S36" i="18" s="1"/>
  <c r="S33" i="18"/>
  <c r="R33" i="18"/>
  <c r="AA33" i="18"/>
  <c r="AB33" i="18"/>
  <c r="AB34" i="18"/>
  <c r="AA34" i="18"/>
  <c r="R34" i="18"/>
  <c r="S34" i="18"/>
  <c r="O44" i="18"/>
  <c r="P44" i="18" s="1"/>
  <c r="Q44" i="18" s="1"/>
  <c r="O37" i="18"/>
  <c r="P37" i="18" s="1"/>
  <c r="Q37" i="18" s="1"/>
  <c r="O48" i="18"/>
  <c r="P48" i="18" s="1"/>
  <c r="Q48" i="18" s="1"/>
  <c r="O45" i="18"/>
  <c r="P45" i="18" s="1"/>
  <c r="Q45" i="18" s="1"/>
  <c r="C19" i="16"/>
  <c r="J13" i="17" s="1"/>
  <c r="C29" i="16"/>
  <c r="J23" i="17" s="1"/>
  <c r="N30" i="11"/>
  <c r="C23" i="3" s="1"/>
  <c r="B21" i="11"/>
  <c r="C21" i="11" s="1"/>
  <c r="B22" i="11" s="1"/>
  <c r="C22" i="11" s="1"/>
  <c r="B23" i="11" s="1"/>
  <c r="AA36" i="18" l="1"/>
  <c r="AC36" i="18" s="1"/>
  <c r="AC33" i="18"/>
  <c r="AC34" i="18"/>
  <c r="J43" i="17"/>
  <c r="C20" i="3" s="1"/>
  <c r="C41" i="3" s="1"/>
  <c r="J15" i="17"/>
  <c r="J52" i="17" s="1"/>
  <c r="J54" i="17" s="1"/>
  <c r="AC52" i="18" l="1"/>
  <c r="E17" i="16" s="1"/>
  <c r="E19" i="16" s="1"/>
  <c r="J17" i="17" s="1"/>
  <c r="C30" i="3" s="1"/>
  <c r="C34" i="3"/>
  <c r="E30" i="11" l="1"/>
  <c r="C21" i="3" s="1"/>
  <c r="C23" i="11"/>
  <c r="B24" i="11" s="1"/>
  <c r="M30" i="11"/>
  <c r="G30" i="11"/>
  <c r="H30" i="11"/>
  <c r="I30" i="11"/>
  <c r="J30" i="11"/>
  <c r="K30" i="11"/>
  <c r="L30" i="11"/>
  <c r="C25" i="3" l="1"/>
  <c r="C32" i="3" s="1"/>
  <c r="C36" i="3" s="1"/>
  <c r="C43" i="3" s="1"/>
  <c r="D47" i="3" s="1"/>
  <c r="D49" i="3" s="1"/>
  <c r="C24" i="11" l="1"/>
  <c r="B25" i="11" s="1"/>
  <c r="C25" i="11" l="1"/>
  <c r="B26" i="11" s="1"/>
  <c r="C26" i="11" l="1"/>
  <c r="B27" i="11" s="1"/>
  <c r="C27" i="11" l="1"/>
  <c r="B28" i="11" s="1"/>
  <c r="C28" i="11" s="1"/>
</calcChain>
</file>

<file path=xl/sharedStrings.xml><?xml version="1.0" encoding="utf-8"?>
<sst xmlns="http://schemas.openxmlformats.org/spreadsheetml/2006/main" count="350" uniqueCount="267">
  <si>
    <t>How to use this calculator:</t>
  </si>
  <si>
    <t>Paycheck Protection Program (PPP) under the CARES Act</t>
  </si>
  <si>
    <t>Loan Forgiveness Calculator</t>
  </si>
  <si>
    <t>Total</t>
  </si>
  <si>
    <t>Week Start</t>
  </si>
  <si>
    <t>Week End</t>
  </si>
  <si>
    <t xml:space="preserve">Loan Forgiveness Calculator </t>
  </si>
  <si>
    <t>Covered Period</t>
  </si>
  <si>
    <t>Follow these steps:</t>
  </si>
  <si>
    <t>Enter data into the applicable section below</t>
  </si>
  <si>
    <t>NOTES:</t>
  </si>
  <si>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</si>
  <si>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Other</t>
  </si>
  <si>
    <t>Gas</t>
  </si>
  <si>
    <t>Water</t>
  </si>
  <si>
    <t>Phone</t>
  </si>
  <si>
    <t>Internet</t>
  </si>
  <si>
    <t>Week #</t>
  </si>
  <si>
    <t>2020 Q1</t>
  </si>
  <si>
    <t>Employee</t>
  </si>
  <si>
    <t>Weeks
Paid</t>
  </si>
  <si>
    <t>Purpose:</t>
  </si>
  <si>
    <t>Most Recent Full Quarter</t>
  </si>
  <si>
    <t>to</t>
  </si>
  <si>
    <t>Report Periods to Run</t>
  </si>
  <si>
    <t>Maximum Eligible Loan Forgiveness Summary</t>
  </si>
  <si>
    <t>Additional instructions are included on each tab.</t>
  </si>
  <si>
    <r>
      <t xml:space="preserve">There are areas of the Act where additional clarification from the Treasury and SBA is needed. </t>
    </r>
    <r>
      <rPr>
        <b/>
        <i/>
        <sz val="16"/>
        <color theme="1"/>
        <rFont val="Calibri"/>
        <family val="2"/>
        <scheme val="minor"/>
      </rPr>
      <t>Your judgement and</t>
    </r>
    <r>
      <rPr>
        <i/>
        <sz val="16"/>
        <color theme="1"/>
        <rFont val="Calibri"/>
        <family val="2"/>
        <scheme val="minor"/>
      </rPr>
      <t xml:space="preserve"> </t>
    </r>
    <r>
      <rPr>
        <b/>
        <i/>
        <sz val="16"/>
        <color theme="1"/>
        <rFont val="Calibri"/>
        <family val="2"/>
        <scheme val="minor"/>
      </rPr>
      <t>interpretations of the Act may be necessary.</t>
    </r>
    <r>
      <rPr>
        <i/>
        <sz val="16"/>
        <color theme="1"/>
        <rFont val="Calibri"/>
        <family val="2"/>
        <scheme val="minor"/>
      </rPr>
      <t xml:space="preserve">   </t>
    </r>
  </si>
  <si>
    <t>Date of Loan Disbursement:</t>
  </si>
  <si>
    <t>Complete the "Payroll Accumulator" tab</t>
  </si>
  <si>
    <t>Calculate estimated loan forgiveness in the "PPP forgiveness calculator" tab</t>
  </si>
  <si>
    <t>Subject to documentation and other authoritative guidance</t>
  </si>
  <si>
    <t>These two sets of data will be compared to assess the amount of any decrease in compensation per employee.</t>
  </si>
  <si>
    <r>
      <t xml:space="preserve">2) To calculate any reduction in wages for employees making less than $100,000 (in any annualized period in 2019). A reduction of more than 25% will result in decreased loan forgiveness.  </t>
    </r>
    <r>
      <rPr>
        <i/>
        <sz val="11"/>
        <color theme="1"/>
        <rFont val="Calibri"/>
        <family val="2"/>
        <scheme val="minor"/>
      </rPr>
      <t>Sec. 1106 (b) (3)</t>
    </r>
  </si>
  <si>
    <r>
      <t xml:space="preserve">1) To track eligible payroll costs for the 8-week covered period. </t>
    </r>
    <r>
      <rPr>
        <i/>
        <sz val="11"/>
        <color rgb="FF000000"/>
        <rFont val="Calibri"/>
        <family val="2"/>
        <scheme val="minor"/>
      </rPr>
      <t xml:space="preserve"> Sec. 1106 (b) (1)</t>
    </r>
  </si>
  <si>
    <t>Add: Accrued Interest</t>
  </si>
  <si>
    <t>Remaining loan balance after forgiveness</t>
  </si>
  <si>
    <t>Net amount of eligible loan forgiveness</t>
  </si>
  <si>
    <t>A</t>
  </si>
  <si>
    <t>Wages up to annualized $100k limit</t>
  </si>
  <si>
    <t>aicpa.org/sba.</t>
  </si>
  <si>
    <t>See links to guidance at:</t>
  </si>
  <si>
    <t>Run payroll reports by employee for the most recent full quarter</t>
  </si>
  <si>
    <t>Select your 8-week covered period</t>
  </si>
  <si>
    <t>PPP Loan Disbursement Date</t>
  </si>
  <si>
    <t>Selected start of 8-week covered period</t>
  </si>
  <si>
    <t>Business Utility Payments</t>
  </si>
  <si>
    <t>Notes on eligible non-payroll expenses:</t>
  </si>
  <si>
    <t xml:space="preserve">Only include expenses below that were in place under agreements that began before Feb. 15, 2020. </t>
  </si>
  <si>
    <t>Do not include payments for which you are not asking for forgiveness.</t>
  </si>
  <si>
    <t xml:space="preserve">Must be paid during the 8-week covered period OR incurred during the 8-week covered period AND paid on or before the next regular billing date. </t>
  </si>
  <si>
    <r>
      <t xml:space="preserve">Eligible wages does </t>
    </r>
    <r>
      <rPr>
        <b/>
        <sz val="11"/>
        <color theme="1"/>
        <rFont val="Calibri"/>
        <family val="2"/>
        <scheme val="minor"/>
      </rPr>
      <t>NOT</t>
    </r>
    <r>
      <rPr>
        <sz val="11"/>
        <color theme="1"/>
        <rFont val="Calibri"/>
        <family val="2"/>
        <scheme val="minor"/>
      </rPr>
      <t xml:space="preserve"> include annualized salaries greater than $100K, taxes imposed or withheld under chapter 21,22, or 24 of the IRC of 1986  (e.g. the employer’s share of FICA and Medicare are not included as payroll costs), compensation of an employee whose principal place of residence is outside the US, or qualified sick or family leave for which a credit is allowed under §7002 or §7004 of the FFCRA</t>
    </r>
  </si>
  <si>
    <t>This template is based on interpretations of the CARES Act and guidance released through May 15, 2020. See links to guidance at:</t>
  </si>
  <si>
    <t>Enter key data into the "PPP Forgiveness Calculator" tab</t>
  </si>
  <si>
    <t>Business rent or lease payments for real or personal property</t>
  </si>
  <si>
    <t xml:space="preserve">Borrowers are generally eligible for forgiveness for the payroll costs paid and payroll costs incurred during the 8-week covered period. </t>
  </si>
  <si>
    <t>Count payroll costs that were both paid and incurred only once.</t>
  </si>
  <si>
    <t>Refer to the Forgiveness Application from the SBA for additional business information to have available when completing your forgiveness application.  This will include your SBA PPP Loan number, Lender PPP loan number, and other details applicable to your specific loan.</t>
  </si>
  <si>
    <t>Business rent or lease payments</t>
  </si>
  <si>
    <t>Business mortgage interest payments</t>
  </si>
  <si>
    <t xml:space="preserve">Payroll costs </t>
  </si>
  <si>
    <t>Line 1</t>
  </si>
  <si>
    <t>Line 2</t>
  </si>
  <si>
    <t>Line 3</t>
  </si>
  <si>
    <t>Business utility payments</t>
  </si>
  <si>
    <t>Line 4</t>
  </si>
  <si>
    <t>Total eligible costs</t>
  </si>
  <si>
    <t>Adjustments for FTE and Salary/Wage Reduction</t>
  </si>
  <si>
    <t>Line 5</t>
  </si>
  <si>
    <t xml:space="preserve">Subtotal </t>
  </si>
  <si>
    <t>Line 6</t>
  </si>
  <si>
    <t>FTE reduction quotient</t>
  </si>
  <si>
    <t>Line 7</t>
  </si>
  <si>
    <t xml:space="preserve">Modified total </t>
  </si>
  <si>
    <t>Line 8</t>
  </si>
  <si>
    <t>Line 9</t>
  </si>
  <si>
    <t xml:space="preserve">Payroll cost 75% requirement </t>
  </si>
  <si>
    <t>Line 1 payroll costs divided by .75</t>
  </si>
  <si>
    <t>Line 10</t>
  </si>
  <si>
    <t>Line 11</t>
  </si>
  <si>
    <t>Note: these numbers will populate as additional data is entered throughout the worksheet.</t>
  </si>
  <si>
    <t>See note 3 below</t>
  </si>
  <si>
    <r>
      <rPr>
        <b/>
        <sz val="9"/>
        <rFont val="Calibri"/>
        <family val="2"/>
        <scheme val="minor"/>
      </rPr>
      <t>Note 2 - AICPA Recommendation:</t>
    </r>
    <r>
      <rPr>
        <sz val="9"/>
        <rFont val="Calibri"/>
        <family val="2"/>
        <scheme val="minor"/>
      </rPr>
      <t xml:space="preserve"> Due to the complexities of pro-rating a pay period for employers with a pay period more frequent that bi-weekly (i.e. semi-monthly or monthly), the AICPA will continue to recommend beginning the calculation of the 8-week covered period as the date of either the beginning of the payroll period during which funding was received, or the beginning of the next payroll period, at the borrower’s discretion. For example, if funding is received on April 15 and the borrower’s normal pay cycle is monthly, the borrower could elect to start the 8-week covered period on April 1 or April 30. </t>
    </r>
  </si>
  <si>
    <r>
      <rPr>
        <b/>
        <sz val="9"/>
        <color theme="1"/>
        <rFont val="Calibri"/>
        <family val="2"/>
        <scheme val="minor"/>
      </rPr>
      <t xml:space="preserve">Note 4 - EIDL Grants: </t>
    </r>
    <r>
      <rPr>
        <sz val="9"/>
        <color theme="1"/>
        <rFont val="Calibri"/>
        <family val="2"/>
        <scheme val="minor"/>
      </rPr>
      <t>The Interim Final Rule released on April 2 indicated any proceeds from the EIDL Emergency Grant up to $10,000 will be deducted from the loan forgiveness amount on the PPP loan.  SBA Form 3508 indicates the SBA will deduct EIDL Advance Amounts from the forgiveness amount remitted to the Lender</t>
    </r>
  </si>
  <si>
    <t>See note 4 below</t>
  </si>
  <si>
    <r>
      <t xml:space="preserve">There are areas of the Act where additional clarification from the Treasury and SBA is needed. </t>
    </r>
    <r>
      <rPr>
        <b/>
        <i/>
        <sz val="12"/>
        <color theme="1"/>
        <rFont val="Calibri"/>
        <family val="2"/>
        <scheme val="minor"/>
      </rPr>
      <t>Your judgement and interpretations of the Act may be necessary.</t>
    </r>
    <r>
      <rPr>
        <i/>
        <sz val="12"/>
        <color theme="1"/>
        <rFont val="Calibri"/>
        <family val="2"/>
        <scheme val="minor"/>
      </rPr>
      <t xml:space="preserve">   </t>
    </r>
  </si>
  <si>
    <t>The SBA forgiveness application is online.</t>
  </si>
  <si>
    <t>Total salary/hourly wage reductions</t>
  </si>
  <si>
    <t>Note:  The alternative covered period available for payroll costs DOES NOT apply for the costs you'll be tracking on this sheet.</t>
  </si>
  <si>
    <t xml:space="preserve">Per the SBA forgiveness application released on May 15, 2020, if multiple disbursements were received, enter the date of the first disbursement. </t>
  </si>
  <si>
    <r>
      <t xml:space="preserve">Per the SBA forgiveness application released on May 15, 2020, borrowers with a bi-weekly or more frequent pay period may begin their 8-week covered period on the date of the first pay period after their funds were received. For example, if funds were received on Monday, April 27 and the next pay period starts on Sunday, May 3, the borrower may select an 8-week covered period that begins on Sunday, May 3. </t>
    </r>
    <r>
      <rPr>
        <b/>
        <i/>
        <sz val="9"/>
        <rFont val="Calibri"/>
        <family val="2"/>
        <scheme val="minor"/>
      </rPr>
      <t>See note 1 below.</t>
    </r>
  </si>
  <si>
    <r>
      <rPr>
        <b/>
        <sz val="12"/>
        <color theme="1"/>
        <rFont val="Calibri"/>
        <family val="2"/>
        <scheme val="minor"/>
      </rPr>
      <t xml:space="preserve">NOTE: </t>
    </r>
    <r>
      <rPr>
        <sz val="12"/>
        <color theme="1"/>
        <rFont val="Calibri"/>
        <family val="2"/>
        <scheme val="minor"/>
      </rPr>
      <t xml:space="preserve">This template is based on interpretations of the CARES Act and guidance released through May 15, 2020. </t>
    </r>
  </si>
  <si>
    <t>Business mortgage interest on real or personal property 
(Do not include any prepayments)</t>
  </si>
  <si>
    <t>Alternative Payroll Covered Period Date</t>
  </si>
  <si>
    <t>Transportation</t>
  </si>
  <si>
    <t>Total Business Utility Payments</t>
  </si>
  <si>
    <t>Table 1</t>
  </si>
  <si>
    <t>Employee's name</t>
  </si>
  <si>
    <t>Employee identifier</t>
  </si>
  <si>
    <t>Cash compensation</t>
  </si>
  <si>
    <t>Average FTE</t>
  </si>
  <si>
    <t>Salary/Hourly Wage Reduction</t>
  </si>
  <si>
    <t>Table 2</t>
  </si>
  <si>
    <t>Loan Forgiveness Calculator (Schedule A)</t>
  </si>
  <si>
    <t>Loan Forgiveness Calculator (Schedule A worksheet)</t>
  </si>
  <si>
    <t>Loan Forgiveness Calculator (Non-payroll costs tracker)</t>
  </si>
  <si>
    <t>From Non-Payroll Costs Tracking tab</t>
  </si>
  <si>
    <t>PPP Schedule A Worksheet, Table 1 Totals</t>
  </si>
  <si>
    <t>PPP Schedule A Worksheet, Table 2 Totals</t>
  </si>
  <si>
    <t>Non-Cash Compensation Payroll Costs During the Covered Period or the Alternative Payroll Covered Period</t>
  </si>
  <si>
    <t>Compensation to Owners</t>
  </si>
  <si>
    <t>This amount may not be included in PPP Schedule A Worksheet, Table 1 or 2. If there is more than one individual included, attach a separate table that lists the names of and payments to each.</t>
  </si>
  <si>
    <t>Total Payroll Costs</t>
  </si>
  <si>
    <t>Full-Time Equivalency (FTE) Reduction Calculation</t>
  </si>
  <si>
    <t>Line 9. Total amount paid to owner-employees/self-employed individual/general partners:</t>
  </si>
  <si>
    <t>Line 10. Payroll Costs (add lines 1, 4, 6, 7, 8, and 9):</t>
  </si>
  <si>
    <r>
      <t>Clarification on</t>
    </r>
    <r>
      <rPr>
        <b/>
        <sz val="11"/>
        <rFont val="Calibri"/>
        <family val="2"/>
        <scheme val="minor"/>
      </rPr>
      <t xml:space="preserve"> paid vs. incurre</t>
    </r>
    <r>
      <rPr>
        <sz val="11"/>
        <rFont val="Calibri"/>
        <family val="2"/>
        <scheme val="minor"/>
      </rPr>
      <t>d per the SBA forgiveness application released on May 15, 2020:</t>
    </r>
  </si>
  <si>
    <r>
      <t xml:space="preserve">Payroll costs are considered </t>
    </r>
    <r>
      <rPr>
        <b/>
        <sz val="11"/>
        <rFont val="Calibri"/>
        <family val="2"/>
        <scheme val="minor"/>
      </rPr>
      <t>paid</t>
    </r>
    <r>
      <rPr>
        <sz val="11"/>
        <rFont val="Calibri"/>
        <family val="2"/>
        <scheme val="minor"/>
      </rPr>
      <t xml:space="preserve"> on the day that paychecks are distributed or the Borrower originates an ACH credit transaction.</t>
    </r>
  </si>
  <si>
    <r>
      <t>Payroll costs are considered</t>
    </r>
    <r>
      <rPr>
        <b/>
        <sz val="11"/>
        <rFont val="Calibri"/>
        <family val="2"/>
        <scheme val="minor"/>
      </rPr>
      <t xml:space="preserve"> incurred</t>
    </r>
    <r>
      <rPr>
        <sz val="11"/>
        <rFont val="Calibri"/>
        <family val="2"/>
        <scheme val="minor"/>
      </rPr>
      <t xml:space="preserve"> on the day that the employee’s pay is earned. Payroll costs incurred but not paid during the Borrower’s last pay period of the 8-week covered period are eligible for forgiveness if paid on or before the next regular payroll date. Otherwise, payroll costs must be paid during the 8-week covered period. </t>
    </r>
  </si>
  <si>
    <r>
      <t xml:space="preserve">Employee Identifier </t>
    </r>
    <r>
      <rPr>
        <b/>
        <sz val="9"/>
        <rFont val="Calibri"/>
        <family val="2"/>
        <scheme val="minor"/>
      </rPr>
      <t>(i.e. last 4 digits of social security number)</t>
    </r>
  </si>
  <si>
    <t>Covered Period or Alternative Covered Period</t>
  </si>
  <si>
    <t>Gross Wages Paid (See note 1 below)</t>
  </si>
  <si>
    <r>
      <rPr>
        <b/>
        <sz val="11"/>
        <rFont val="Calibri"/>
        <family val="2"/>
        <scheme val="minor"/>
      </rPr>
      <t>Note 1: Eligible wages</t>
    </r>
    <r>
      <rPr>
        <sz val="11"/>
        <rFont val="Calibri"/>
        <family val="2"/>
        <scheme val="minor"/>
      </rPr>
      <t xml:space="preserve"> includes gross salary, gross wages, gross tips, gross commissions, paid leave (vacation, family, medical or sick - exception noted below) and allowances for dismissal or separation paid OR incurred during the 8-week covered period selected by the borrower. </t>
    </r>
  </si>
  <si>
    <r>
      <t xml:space="preserve">Note 2: Employees who earned greater than $100,000 - </t>
    </r>
    <r>
      <rPr>
        <sz val="11"/>
        <color theme="1"/>
        <rFont val="Calibri"/>
        <family val="2"/>
        <scheme val="minor"/>
      </rPr>
      <t xml:space="preserve">Employees who earned more than $100,000 in any period in 2019 are excluded from the salary reduction calculation. </t>
    </r>
    <r>
      <rPr>
        <b/>
        <sz val="11"/>
        <color theme="1"/>
        <rFont val="Calibri"/>
        <family val="2"/>
        <scheme val="minor"/>
      </rPr>
      <t xml:space="preserve"> Weekly: $1,923; Bi-weekly: $3,846;  Semi-monthly: $4,167; Monthly: $8,333</t>
    </r>
  </si>
  <si>
    <t>Information for Table 2 of PPP Schedule A worksheet</t>
  </si>
  <si>
    <t>Compensation paid to owners</t>
  </si>
  <si>
    <r>
      <t xml:space="preserve">Eligible wages </t>
    </r>
    <r>
      <rPr>
        <u/>
        <sz val="11"/>
        <color theme="1"/>
        <rFont val="Calibri"/>
        <family val="2"/>
        <scheme val="minor"/>
      </rPr>
      <t xml:space="preserve">does not include </t>
    </r>
    <r>
      <rPr>
        <sz val="11"/>
        <color theme="1"/>
        <rFont val="Calibri"/>
        <family val="2"/>
        <scheme val="minor"/>
      </rPr>
      <t>payments to independent contractors.</t>
    </r>
  </si>
  <si>
    <t xml:space="preserve">Information for Table 1 of PPP Schedule A worksheet </t>
  </si>
  <si>
    <t>Gross Wages Paid (See Note 1 below)</t>
  </si>
  <si>
    <t>Average Annual Salary or Hourly wage for Feb. 15 thru April 26, 2020 (Step 2b)</t>
  </si>
  <si>
    <t>Average Annual Salary or Hourly Wage (Step 1a)</t>
  </si>
  <si>
    <t>Average Annual Salary or Hourly Wage (Step 1b)</t>
  </si>
  <si>
    <t>Potential Forgiveness Reduction</t>
  </si>
  <si>
    <t>Calculate 75% of Salary/ Hourly Wage for prior quarter (Step 3a)</t>
  </si>
  <si>
    <r>
      <rPr>
        <b/>
        <sz val="11"/>
        <rFont val="Calibri"/>
        <family val="2"/>
        <scheme val="minor"/>
      </rPr>
      <t xml:space="preserve">Note 5: AICPA Assumption/Recommendation: </t>
    </r>
    <r>
      <rPr>
        <sz val="11"/>
        <rFont val="Calibri"/>
        <family val="2"/>
        <scheme val="minor"/>
      </rPr>
      <t>Payroll reduction calculation is being performed based on the average payroll per employee per week rather than the total compensation per employee in an 8-week period versus the prior quarter because 8 weeks will naturally have 33% less payroll due to the fewer number of weeks in the time period. Using an average payroll per employee per week comparison is in line with the intent of the CARES Act and provides a clear indication if an employee’s wages have been decreased. The SBA forgiveness application released on May 15, 2020 indicates an average annual salary or hourly wage should be used. Due to the complexity of calculating an average annual wage for all employees, the AICPA recommends using an average weekly comparison.</t>
    </r>
  </si>
  <si>
    <r>
      <rPr>
        <b/>
        <sz val="11"/>
        <color theme="1"/>
        <rFont val="Calibri"/>
        <family val="2"/>
        <scheme val="minor"/>
      </rPr>
      <t>Note 4: Average FTE</t>
    </r>
    <r>
      <rPr>
        <sz val="11"/>
        <color theme="1"/>
        <rFont val="Calibri"/>
        <family val="2"/>
        <scheme val="minor"/>
      </rPr>
      <t xml:space="preserve"> -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</si>
  <si>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Covered/ Alternative Salary/ Wage  % compared to Prior Quarter (Step 1 C = 1a/1b)</t>
  </si>
  <si>
    <t>3) To calculate whether safe harbor was met for any employee</t>
  </si>
  <si>
    <t>Schedule A Worksheet - Box 1</t>
  </si>
  <si>
    <t>Schedule A Worksheet - Box 4</t>
  </si>
  <si>
    <t>Total amount paid to owner-employees/self-employed individual/general partners</t>
  </si>
  <si>
    <t xml:space="preserve">This amount may not be included in the schedules above. </t>
  </si>
  <si>
    <t>Schedule A Line 9</t>
  </si>
  <si>
    <r>
      <rPr>
        <b/>
        <sz val="11"/>
        <color theme="1"/>
        <rFont val="Calibri"/>
        <family val="2"/>
        <scheme val="minor"/>
      </rPr>
      <t>Note 3: Assumption regarding cap on previous quarter wages -</t>
    </r>
    <r>
      <rPr>
        <sz val="11"/>
        <color theme="1"/>
        <rFont val="Calibri"/>
        <family val="2"/>
        <scheme val="minor"/>
      </rPr>
      <t xml:space="preserve"> Because wages in the covered or alternative covered period are capped at $15,385 per employee, </t>
    </r>
    <r>
      <rPr>
        <b/>
        <sz val="11"/>
        <color rgb="FFFF0000"/>
        <rFont val="Calibri"/>
        <family val="2"/>
        <scheme val="minor"/>
      </rPr>
      <t xml:space="preserve">this calculator assumes that cap also applies to the prior quarter. </t>
    </r>
    <r>
      <rPr>
        <sz val="11"/>
        <color theme="1"/>
        <rFont val="Calibri"/>
        <family val="2"/>
        <scheme val="minor"/>
      </rPr>
      <t xml:space="preserve"> The SBA guidance issued to date does not clarify.  AICPA recommends SBA issue clarified instructions for this comparison.</t>
    </r>
  </si>
  <si>
    <t>Total from Payroll Accumulator</t>
  </si>
  <si>
    <r>
      <rPr>
        <b/>
        <sz val="11"/>
        <color theme="1"/>
        <rFont val="Calibri"/>
        <family val="2"/>
        <scheme val="minor"/>
      </rPr>
      <t xml:space="preserve">Note 1: FTE Reduction Exceptions - </t>
    </r>
    <r>
      <rPr>
        <sz val="11"/>
        <color theme="1"/>
        <rFont val="Calibri"/>
        <family val="2"/>
        <scheme val="minor"/>
      </rPr>
      <t>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 Maintain appropriate documentation to support using this exception.</t>
    </r>
  </si>
  <si>
    <t>Wages up to annualized $100k limit (A)</t>
  </si>
  <si>
    <r>
      <rPr>
        <b/>
        <sz val="11"/>
        <color theme="1"/>
        <rFont val="Calibri"/>
        <family val="2"/>
        <scheme val="minor"/>
      </rPr>
      <t>Note 6: Owner compensation</t>
    </r>
    <r>
      <rPr>
        <sz val="11"/>
        <color theme="1"/>
        <rFont val="Calibri"/>
        <family val="2"/>
        <scheme val="minor"/>
      </rPr>
      <t xml:space="preserve"> - Per instructions to SBA forgiveness application, enter any amounts paid to owners (owner-employees, a self-employed individual, or general partners). This amount is capped at $15,385 (the eight-week equivalent of $100,000 per year) for each individual or the eight-week equivalent of their applicable compensation in 2019, whichever is lower. See Interim Final Rule on Additional Eligibility Criteria and Requirements for Certain Pledges of Loans posted on April 14, 2020 for more information (85 FR 21747, 21749).</t>
    </r>
  </si>
  <si>
    <t>See Note 6 below for information</t>
  </si>
  <si>
    <t>Will carry over from Payroll Accumulator</t>
  </si>
  <si>
    <t>Will carry over from Schedule A worksheet</t>
  </si>
  <si>
    <t>From Schedule A tab</t>
  </si>
  <si>
    <r>
      <rPr>
        <b/>
        <sz val="9"/>
        <color theme="1"/>
        <rFont val="Calibri"/>
        <family val="2"/>
        <scheme val="minor"/>
      </rPr>
      <t>Note 3 - Accrued interest:</t>
    </r>
    <r>
      <rPr>
        <sz val="9"/>
        <color theme="1"/>
        <rFont val="Calibri"/>
        <family val="2"/>
        <scheme val="minor"/>
      </rPr>
      <t xml:space="preserve"> Per Apr 2, 2020 Interim Final Rule 1, Section III (2) accrued interest is eligible for forgiveness. However, the SBA form 3508 issues on May 15, 2020 does not include interest.</t>
    </r>
  </si>
  <si>
    <r>
      <t>Wages up to annualized $100k limit (</t>
    </r>
    <r>
      <rPr>
        <b/>
        <sz val="11"/>
        <rFont val="Calibri"/>
        <family val="2"/>
        <scheme val="minor"/>
      </rPr>
      <t>See Note 3 below for AICPA Assumption)</t>
    </r>
  </si>
  <si>
    <t xml:space="preserve">Blue cells indicate user input cells. </t>
  </si>
  <si>
    <t>Draft as of May 18, 2020</t>
  </si>
  <si>
    <t>The SBA forgiveness application is online here.</t>
  </si>
  <si>
    <t>Updated: 5/18/2020</t>
  </si>
  <si>
    <t>Blue cells indicate input cells</t>
  </si>
  <si>
    <t xml:space="preserve">Green cells will carry over to PPP Forgiveness Calculator </t>
  </si>
  <si>
    <t xml:space="preserve">To summarize Schedule A provided in the SBA PPP Loan Forgiveness Application released on May 15, 2020. </t>
  </si>
  <si>
    <t xml:space="preserve">To summarize the Schedule A worksheet provided in the SBA PPP Loan Forgiveness Application released on May 15, 2020. </t>
  </si>
  <si>
    <t>To track non-payroll eligible expenses for the 8-week period following loan funding.</t>
  </si>
  <si>
    <t xml:space="preserve">Green cells are ultimately carried over to the "PPP Forgiveness Calculator" tab, where the final estimated loan forgiveness will be calculated. </t>
  </si>
  <si>
    <t>Green cells will carry over to other applicable worksheets</t>
  </si>
  <si>
    <t>Complete the "Non-Payroll Costs Tracker" tab</t>
  </si>
  <si>
    <r>
      <rPr>
        <b/>
        <sz val="9"/>
        <color theme="1"/>
        <rFont val="Calibri"/>
        <family val="2"/>
        <scheme val="minor"/>
      </rPr>
      <t>Note 1 - Alternative covered period:</t>
    </r>
    <r>
      <rPr>
        <sz val="9"/>
        <color theme="1"/>
        <rFont val="Calibri"/>
        <family val="2"/>
        <scheme val="minor"/>
      </rPr>
      <t xml:space="preserve"> Borrowers who elect to use the Alternative Payroll Covered Period must apply the Alternative Payroll Covered Period wherever there is a reference in the forgiveness application to “the Covered Period or the Alternative Payroll Covered Period.” However, Borrowers must apply the Covered Period (not the Alternative Payroll Covered Period) wherever there is a reference in the application to “the Covered Period” only.</t>
    </r>
  </si>
  <si>
    <r>
      <rPr>
        <b/>
        <i/>
        <sz val="9"/>
        <color theme="1"/>
        <rFont val="Calibri"/>
        <family val="2"/>
        <scheme val="minor"/>
      </rPr>
      <t>See note 2 below</t>
    </r>
    <r>
      <rPr>
        <i/>
        <sz val="9"/>
        <color theme="1"/>
        <rFont val="Calibri"/>
        <family val="2"/>
        <scheme val="minor"/>
      </rPr>
      <t xml:space="preserve"> for AICPA recommendation to the SBA regarding start of 8 week covered period.</t>
    </r>
  </si>
  <si>
    <t>Complete the "FTE Input" tab</t>
  </si>
  <si>
    <t xml:space="preserve">To summarize FTE documentation per the SBA forgiveness application released on May 15, 2020.  </t>
  </si>
  <si>
    <t>Total From FTE Input</t>
  </si>
  <si>
    <r>
      <rPr>
        <b/>
        <sz val="11"/>
        <color theme="1"/>
        <rFont val="Calibri"/>
        <family val="2"/>
        <scheme val="minor"/>
      </rPr>
      <t>Step 1.</t>
    </r>
    <r>
      <rPr>
        <sz val="11"/>
        <color theme="1"/>
        <rFont val="Calibri"/>
        <family val="2"/>
        <scheme val="minor"/>
      </rPr>
      <t xml:space="preserve"> Enter the borrower’s total average FTE between February 15, 2020 and April 26, 2020. Follow the same method that was used to calculate Average FTE above.</t>
    </r>
  </si>
  <si>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t>
    </r>
  </si>
  <si>
    <t>FTE Reduction Safe Harbor</t>
  </si>
  <si>
    <r>
      <rPr>
        <b/>
        <sz val="11"/>
        <color theme="1"/>
        <rFont val="Calibri"/>
        <family val="2"/>
        <scheme val="minor"/>
      </rPr>
      <t xml:space="preserve">Step 1. </t>
    </r>
    <r>
      <rPr>
        <sz val="11"/>
        <color theme="1"/>
        <rFont val="Calibri"/>
        <family val="2"/>
        <scheme val="minor"/>
      </rPr>
      <t>Enter the borrower’s total average FTE between February 15, 2020 and April 26, 2020. Follow the same method that was used to calculate Average FTE above.</t>
    </r>
  </si>
  <si>
    <r>
      <rPr>
        <b/>
        <sz val="11"/>
        <color theme="1"/>
        <rFont val="Calibri"/>
        <family val="2"/>
        <scheme val="minor"/>
      </rPr>
      <t xml:space="preserve">Step 2. </t>
    </r>
    <r>
      <rPr>
        <sz val="11"/>
        <color theme="1"/>
        <rFont val="Calibri"/>
        <family val="2"/>
        <scheme val="minor"/>
      </rPr>
      <t xml:space="preserve">Enter the borrower’s total FTE in the Borrower’s pay period inclusive of February 15, 2020. Follow the same method that was used in step 1. </t>
    </r>
  </si>
  <si>
    <r>
      <rPr>
        <b/>
        <sz val="11"/>
        <color theme="1"/>
        <rFont val="Calibri"/>
        <family val="2"/>
        <scheme val="minor"/>
      </rPr>
      <t>Step 4.</t>
    </r>
    <r>
      <rPr>
        <sz val="11"/>
        <color theme="1"/>
        <rFont val="Calibri"/>
        <family val="2"/>
        <scheme val="minor"/>
      </rPr>
      <t xml:space="preserve"> Enter the borrower’s total FTE as of June 30, 2020.</t>
    </r>
  </si>
  <si>
    <r>
      <rPr>
        <b/>
        <sz val="12"/>
        <color theme="1"/>
        <rFont val="Calibri"/>
        <family val="2"/>
        <scheme val="minor"/>
      </rPr>
      <t xml:space="preserve">NOTE: </t>
    </r>
    <r>
      <rPr>
        <sz val="12"/>
        <color theme="1"/>
        <rFont val="Calibri"/>
        <family val="2"/>
        <scheme val="minor"/>
      </rPr>
      <t>This template is based on interpretations of the CARES Act and guidance released through May 15, 2020. See links to guidance at:</t>
    </r>
  </si>
  <si>
    <r>
      <rPr>
        <b/>
        <sz val="16"/>
        <color theme="1"/>
        <rFont val="Calibri"/>
        <family val="2"/>
        <scheme val="minor"/>
      </rPr>
      <t xml:space="preserve">NOTE: </t>
    </r>
    <r>
      <rPr>
        <sz val="16"/>
        <color theme="1"/>
        <rFont val="Calibri"/>
        <family val="2"/>
        <scheme val="minor"/>
      </rPr>
      <t>This template is based on interpretations of the CARES Act and guidance released through May 15, 2020. See links to guidance at:</t>
    </r>
  </si>
  <si>
    <r>
      <t xml:space="preserve">There are areas of the Act where additional clarification from the Treasury and SBA is needed. </t>
    </r>
    <r>
      <rPr>
        <b/>
        <i/>
        <sz val="16"/>
        <color theme="1"/>
        <rFont val="Calibri"/>
        <family val="2"/>
        <scheme val="minor"/>
      </rPr>
      <t>Your judgement and interpretations of the Act may be necessary.</t>
    </r>
    <r>
      <rPr>
        <i/>
        <sz val="16"/>
        <color theme="1"/>
        <rFont val="Calibri"/>
        <family val="2"/>
        <scheme val="minor"/>
      </rPr>
      <t xml:space="preserve">   </t>
    </r>
  </si>
  <si>
    <r>
      <rPr>
        <b/>
        <sz val="11"/>
        <color theme="1"/>
        <rFont val="Calibri"/>
        <family val="2"/>
        <scheme val="minor"/>
      </rPr>
      <t xml:space="preserve">Step 5. </t>
    </r>
    <r>
      <rPr>
        <sz val="11"/>
        <color theme="1"/>
        <rFont val="Calibri"/>
        <family val="2"/>
        <scheme val="minor"/>
      </rPr>
      <t>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</si>
  <si>
    <t>See Payroll Accumulator tab for detailed information</t>
  </si>
  <si>
    <r>
      <t xml:space="preserve">* For employees who were employed at any point during the covered period or alternative covered period whose principal place of residence is in the US; and
* received compensation at an annualized rate of </t>
    </r>
    <r>
      <rPr>
        <b/>
        <sz val="11"/>
        <color rgb="FFFF0000"/>
        <rFont val="Calibri"/>
        <family val="2"/>
        <scheme val="minor"/>
      </rPr>
      <t>more than $100,000 for all pay periods in 2019.</t>
    </r>
  </si>
  <si>
    <r>
      <t>* For employees who were employed at any point during the covered period or alternative covered period whose principal place of residence is in the US; and
* received compensation at an annualized rate of</t>
    </r>
    <r>
      <rPr>
        <b/>
        <sz val="11"/>
        <color rgb="FFFF0000"/>
        <rFont val="Calibri"/>
        <family val="2"/>
        <scheme val="minor"/>
      </rPr>
      <t xml:space="preserve"> less than or equal to $100,000 for all pay periods in 2019 or were not employed at any point in 2019</t>
    </r>
    <r>
      <rPr>
        <sz val="11"/>
        <color theme="1"/>
        <rFont val="Calibri"/>
        <family val="2"/>
        <scheme val="minor"/>
      </rPr>
      <t>.</t>
    </r>
  </si>
  <si>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15, 2020. See links to guidance at:</t>
    </r>
  </si>
  <si>
    <t>Will carry over from FTE Input</t>
  </si>
  <si>
    <r>
      <rPr>
        <b/>
        <sz val="11"/>
        <color theme="1"/>
        <rFont val="Calibri"/>
        <family val="2"/>
        <scheme val="minor"/>
      </rPr>
      <t xml:space="preserve">Line 1. </t>
    </r>
    <r>
      <rPr>
        <sz val="11"/>
        <color theme="1"/>
        <rFont val="Calibri"/>
        <family val="2"/>
        <scheme val="minor"/>
      </rPr>
      <t>Enter Cash Compensation (Box 1) from PPP Schedule A Worksheet, Table 1</t>
    </r>
  </si>
  <si>
    <r>
      <rPr>
        <b/>
        <sz val="11"/>
        <color theme="1"/>
        <rFont val="Calibri"/>
        <family val="2"/>
        <scheme val="minor"/>
      </rPr>
      <t>Line 2.</t>
    </r>
    <r>
      <rPr>
        <sz val="11"/>
        <color theme="1"/>
        <rFont val="Calibri"/>
        <family val="2"/>
        <scheme val="minor"/>
      </rPr>
      <t xml:space="preserve"> Enter Average FTE (Box 2) from PPP Schedule A Worksheet, Table 1</t>
    </r>
  </si>
  <si>
    <r>
      <rPr>
        <b/>
        <sz val="11"/>
        <color theme="1"/>
        <rFont val="Calibri"/>
        <family val="2"/>
        <scheme val="minor"/>
      </rPr>
      <t>Line 3.</t>
    </r>
    <r>
      <rPr>
        <sz val="11"/>
        <color theme="1"/>
        <rFont val="Calibri"/>
        <family val="2"/>
        <scheme val="minor"/>
      </rPr>
      <t xml:space="preserve"> Enter Salary/Hourly Wage Reduction (Box 3) from PPP Schedule A Worksheet, Table 1</t>
    </r>
  </si>
  <si>
    <r>
      <t xml:space="preserve">If the average annual salary or hourly wage for each employee listed on the PPP Schedule A Worksheet, Table 1 during the Covered Period or the Alternative Payroll Covered Period was at least 75% of such employee’s average annual salary or hourly wage between January 1, 2020 and March 31, 2020, check the box on the forgiveness application and enter 0 on line 3. </t>
    </r>
    <r>
      <rPr>
        <i/>
        <sz val="11"/>
        <color rgb="FFFF0000"/>
        <rFont val="Calibri"/>
        <family val="2"/>
        <scheme val="minor"/>
      </rPr>
      <t>Line 3 will become zero based on the functionality of this spreadsheet, if applicable</t>
    </r>
  </si>
  <si>
    <r>
      <rPr>
        <b/>
        <sz val="11"/>
        <color theme="1"/>
        <rFont val="Calibri"/>
        <family val="2"/>
        <scheme val="minor"/>
      </rPr>
      <t>Line 4.</t>
    </r>
    <r>
      <rPr>
        <sz val="11"/>
        <color theme="1"/>
        <rFont val="Calibri"/>
        <family val="2"/>
        <scheme val="minor"/>
      </rPr>
      <t xml:space="preserve"> Enter Cash Compensation (Box 4) from PPP Schedule A Worksheet, Table 2</t>
    </r>
  </si>
  <si>
    <r>
      <rPr>
        <b/>
        <sz val="11"/>
        <color theme="1"/>
        <rFont val="Calibri"/>
        <family val="2"/>
        <scheme val="minor"/>
      </rPr>
      <t>Line 5.</t>
    </r>
    <r>
      <rPr>
        <sz val="11"/>
        <color theme="1"/>
        <rFont val="Calibri"/>
        <family val="2"/>
        <scheme val="minor"/>
      </rPr>
      <t xml:space="preserve"> Enter Average FTE (Box 5) from PPP Schedule A Worksheet, Table 2</t>
    </r>
  </si>
  <si>
    <r>
      <rPr>
        <b/>
        <sz val="11"/>
        <color theme="1"/>
        <rFont val="Calibri"/>
        <family val="2"/>
        <scheme val="minor"/>
      </rPr>
      <t>Line 6.</t>
    </r>
    <r>
      <rPr>
        <sz val="11"/>
        <color theme="1"/>
        <rFont val="Calibri"/>
        <family val="2"/>
        <scheme val="minor"/>
      </rPr>
      <t xml:space="preserve"> Total amount paid  for employer contributions for employee health insurance</t>
    </r>
  </si>
  <si>
    <r>
      <rPr>
        <b/>
        <sz val="11"/>
        <color theme="1"/>
        <rFont val="Calibri"/>
        <family val="2"/>
        <scheme val="minor"/>
      </rPr>
      <t xml:space="preserve">Line 7. </t>
    </r>
    <r>
      <rPr>
        <sz val="11"/>
        <color theme="1"/>
        <rFont val="Calibri"/>
        <family val="2"/>
        <scheme val="minor"/>
      </rPr>
      <t>Total amount paid  for employer contributions to employee retirement plans</t>
    </r>
  </si>
  <si>
    <r>
      <rPr>
        <b/>
        <sz val="11"/>
        <color theme="1"/>
        <rFont val="Calibri"/>
        <family val="2"/>
        <scheme val="minor"/>
      </rPr>
      <t xml:space="preserve">Line 8. </t>
    </r>
    <r>
      <rPr>
        <sz val="11"/>
        <color theme="1"/>
        <rFont val="Calibri"/>
        <family val="2"/>
        <scheme val="minor"/>
      </rPr>
      <t>Total amount paid by Borrower for employer state and local taxes assessed on employee compensation</t>
    </r>
  </si>
  <si>
    <t>Will carry to PPP Forgiveness Calculator</t>
  </si>
  <si>
    <r>
      <rPr>
        <b/>
        <sz val="11"/>
        <color theme="1"/>
        <rFont val="Calibri"/>
        <family val="2"/>
        <scheme val="minor"/>
      </rPr>
      <t>Line 11.</t>
    </r>
    <r>
      <rPr>
        <sz val="11"/>
        <color theme="1"/>
        <rFont val="Calibri"/>
        <family val="2"/>
        <scheme val="minor"/>
      </rPr>
      <t xml:space="preserve"> Average FTE during the Borrower’s chosen reference period</t>
    </r>
  </si>
  <si>
    <r>
      <rPr>
        <b/>
        <sz val="11"/>
        <color theme="1"/>
        <rFont val="Calibri"/>
        <family val="2"/>
        <scheme val="minor"/>
      </rPr>
      <t xml:space="preserve">Line 12. </t>
    </r>
    <r>
      <rPr>
        <sz val="11"/>
        <color theme="1"/>
        <rFont val="Calibri"/>
        <family val="2"/>
        <scheme val="minor"/>
      </rPr>
      <t>Total Average FTE (add lines 2 and 5)</t>
    </r>
  </si>
  <si>
    <r>
      <rPr>
        <b/>
        <sz val="11"/>
        <color theme="1"/>
        <rFont val="Calibri"/>
        <family val="2"/>
        <scheme val="minor"/>
      </rPr>
      <t>Line 13.</t>
    </r>
    <r>
      <rPr>
        <sz val="11"/>
        <color theme="1"/>
        <rFont val="Calibri"/>
        <family val="2"/>
        <scheme val="minor"/>
      </rPr>
      <t xml:space="preserve"> FTE Reduction Quotient (divide line 12 by line 11) or will become 1.0 if FTE Safe Harbor is met</t>
    </r>
  </si>
  <si>
    <t>Generated from FTE Input</t>
  </si>
  <si>
    <t>Green cells carried over from applicable worksheets</t>
  </si>
  <si>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15, 2020. See links to guidance at: </t>
    </r>
  </si>
  <si>
    <t xml:space="preserve">Do not include owner-employees, self-employed individuals, or partners </t>
  </si>
  <si>
    <t>Do not include owner-employees, self-employed individuals or partners</t>
  </si>
  <si>
    <t>PPP Loan Amount</t>
  </si>
  <si>
    <r>
      <t xml:space="preserve">Forgiveness amount </t>
    </r>
    <r>
      <rPr>
        <sz val="9"/>
        <color theme="1"/>
        <rFont val="Calibri"/>
        <family val="2"/>
        <scheme val="minor"/>
      </rPr>
      <t>(smallest of line 8, 9 and 10)</t>
    </r>
  </si>
  <si>
    <t>(1)</t>
  </si>
  <si>
    <t>Enter the following for employees who:
-Were employed at any point during the covered period or alternative covered period whose principal place of residence is in the US; and</t>
  </si>
  <si>
    <r>
      <t xml:space="preserve">OR - </t>
    </r>
    <r>
      <rPr>
        <b/>
        <sz val="11"/>
        <color rgb="FFFF0000"/>
        <rFont val="Calibri"/>
        <family val="2"/>
        <scheme val="minor"/>
      </rPr>
      <t>For seasonal employers only</t>
    </r>
  </si>
  <si>
    <r>
      <t xml:space="preserve">Received compensation at an annualized rate of </t>
    </r>
    <r>
      <rPr>
        <b/>
        <sz val="11"/>
        <color rgb="FFFF0000"/>
        <rFont val="Calibri"/>
        <family val="2"/>
        <scheme val="minor"/>
      </rPr>
      <t>less than or equal to $100,000</t>
    </r>
    <r>
      <rPr>
        <b/>
        <sz val="11"/>
        <color theme="1"/>
        <rFont val="Calibri"/>
        <family val="2"/>
        <scheme val="minor"/>
      </rPr>
      <t xml:space="preserve"> for all pay periods in 2019 </t>
    </r>
    <r>
      <rPr>
        <b/>
        <sz val="11"/>
        <color rgb="FFFF0000"/>
        <rFont val="Calibri"/>
        <family val="2"/>
        <scheme val="minor"/>
      </rPr>
      <t>or were not employed at any point in 2019</t>
    </r>
  </si>
  <si>
    <r>
      <t>Received compensation at an annualized rate</t>
    </r>
    <r>
      <rPr>
        <b/>
        <sz val="11"/>
        <color rgb="FFFF0000"/>
        <rFont val="Calibri"/>
        <family val="2"/>
        <scheme val="minor"/>
      </rPr>
      <t xml:space="preserve"> more than $100,000 for any pay period in 2019.</t>
    </r>
  </si>
  <si>
    <t xml:space="preserve">NOTE: Owners are not included in FTEs per the SBA Forgiveness Application released on May 15, 2020. </t>
  </si>
  <si>
    <t>a. The average number of FTE employees on payroll employed by the Borrower between February 15, 2019 and June 30, 2019:</t>
  </si>
  <si>
    <t xml:space="preserve">c. The average number of FTE employees on payroll employed by the Borrower between February 15, 2019 and June 30, 2019; </t>
  </si>
  <si>
    <t>Comment on average number of FTE calculation in this section:</t>
  </si>
  <si>
    <r>
      <t xml:space="preserve">The original language in this section indicates to calculate the average number of FTE employees </t>
    </r>
    <r>
      <rPr>
        <b/>
        <sz val="11"/>
        <color theme="1"/>
        <rFont val="Calibri"/>
        <family val="2"/>
        <scheme val="minor"/>
      </rPr>
      <t>per month</t>
    </r>
    <r>
      <rPr>
        <sz val="11"/>
        <color theme="1"/>
        <rFont val="Calibri"/>
        <family val="2"/>
        <scheme val="minor"/>
      </rPr>
      <t xml:space="preserve">. However, as demonstrated in the section below, other areas of the application simply ask for a total average of FTEs. Due to the complexities of calculating a monthly average FTE and inconsistency within the application, we recommend applying the total average number of FTE employees in this section. </t>
    </r>
  </si>
  <si>
    <t>This section populates from the FTE input tab.</t>
  </si>
  <si>
    <r>
      <rPr>
        <b/>
        <sz val="11"/>
        <color theme="1"/>
        <rFont val="Calibri"/>
        <family val="2"/>
        <scheme val="minor"/>
      </rPr>
      <t>Only include in Table 1 employees who:</t>
    </r>
    <r>
      <rPr>
        <sz val="11"/>
        <color theme="1"/>
        <rFont val="Calibri"/>
        <family val="2"/>
        <scheme val="minor"/>
      </rPr>
      <t xml:space="preserve">
-were employed at any point during the covered period or alternative covered period whose principal place of residence is in the US; and
-received compensation at an annualized rate of</t>
    </r>
    <r>
      <rPr>
        <sz val="11"/>
        <color rgb="FFFF0000"/>
        <rFont val="Calibri"/>
        <family val="2"/>
        <scheme val="minor"/>
      </rPr>
      <t xml:space="preserve"> </t>
    </r>
    <r>
      <rPr>
        <b/>
        <sz val="11"/>
        <color rgb="FFFF0000"/>
        <rFont val="Calibri"/>
        <family val="2"/>
        <scheme val="minor"/>
      </rPr>
      <t>less than or equal to $100,000 for all pay periods in 2019 or were not employed at any point in 2019</t>
    </r>
  </si>
  <si>
    <r>
      <rPr>
        <b/>
        <sz val="11"/>
        <color theme="1"/>
        <rFont val="Calibri"/>
        <family val="2"/>
        <scheme val="minor"/>
      </rPr>
      <t xml:space="preserve">Only include in Table 2 employees who: </t>
    </r>
    <r>
      <rPr>
        <sz val="11"/>
        <color theme="1"/>
        <rFont val="Calibri"/>
        <family val="2"/>
        <scheme val="minor"/>
      </rPr>
      <t xml:space="preserve">
-employees who were employed at any point during the covered period or alternative covered period whose principal place of residence is in the US; and
-received compensation at an annualized rate </t>
    </r>
    <r>
      <rPr>
        <b/>
        <sz val="11"/>
        <color rgb="FFFF0000"/>
        <rFont val="Calibri"/>
        <family val="2"/>
        <scheme val="minor"/>
      </rPr>
      <t>more than $100,000 for any pay period in 2019.</t>
    </r>
  </si>
  <si>
    <r>
      <rPr>
        <b/>
        <sz val="11"/>
        <color theme="1"/>
        <rFont val="Calibri"/>
        <family val="2"/>
        <scheme val="minor"/>
      </rPr>
      <t xml:space="preserve">Note 2: Average FTE </t>
    </r>
    <r>
      <rPr>
        <sz val="11"/>
        <color theme="1"/>
        <rFont val="Calibri"/>
        <family val="2"/>
        <scheme val="minor"/>
      </rPr>
      <t>-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</si>
  <si>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8 week pro-rated 2019 compensation - Not to exceed $15,385
(B)</t>
  </si>
  <si>
    <t>Lesser of (A) or (B)</t>
  </si>
  <si>
    <r>
      <t>Note 7: Salary/Wage Reduction Safe Harbor -</t>
    </r>
    <r>
      <rPr>
        <sz val="11"/>
        <color theme="1"/>
        <rFont val="Calibri"/>
        <family val="2"/>
        <scheme val="minor"/>
      </rPr>
      <t xml:space="preserve"> Please refer to page 7 of the SBA form 3508, which is the forgiveness application for additional details on these calculations.</t>
    </r>
  </si>
  <si>
    <t>Comparative Period: You are allowed to select the period you use. The comparison period with fewer FTEs will help maximize loan forgiveness.</t>
  </si>
  <si>
    <t>This section is generated by the FTE Input tracker.</t>
  </si>
  <si>
    <t xml:space="preserve">If you have reduced the number of employees or the average paid hours of your employees between January 1, 2020 and the end of the Covered Period, this will generate 0 and lines 11 and 12 will be completed. </t>
  </si>
  <si>
    <t>If you have not, line 13 will become 1.0</t>
  </si>
  <si>
    <t>b. The average number of FTE employees on payroll employed by the Borrower between January 1, 2020 and February 29, 2020;</t>
  </si>
  <si>
    <t>Businesses not in operation in 2019, must select this period</t>
  </si>
  <si>
    <t>See note 1 below</t>
  </si>
  <si>
    <t>between January 1, 2020 and February 29, 2020; OR any consecutive twelve week 
period between May 1, 2019 and September 15, 2019.</t>
  </si>
  <si>
    <t xml:space="preserve">  EIDL Emergency Grant</t>
  </si>
  <si>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 </t>
    </r>
    <r>
      <rPr>
        <sz val="11"/>
        <color rgb="FFFF0000"/>
        <rFont val="Calibri"/>
        <family val="2"/>
        <scheme val="minor"/>
      </rPr>
      <t xml:space="preserve">This spreadsheet will complete this Step. </t>
    </r>
  </si>
  <si>
    <r>
      <rPr>
        <b/>
        <sz val="11"/>
        <color theme="1"/>
        <rFont val="Calibri"/>
        <family val="2"/>
        <scheme val="minor"/>
      </rPr>
      <t>Step 5.</t>
    </r>
    <r>
      <rPr>
        <sz val="11"/>
        <color theme="1"/>
        <rFont val="Calibri"/>
        <family val="2"/>
        <scheme val="minor"/>
      </rPr>
      <t xml:space="preserve"> 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r>
      <rPr>
        <sz val="11"/>
        <color rgb="FFFF0000"/>
        <rFont val="Calibri"/>
        <family val="2"/>
        <scheme val="minor"/>
      </rPr>
      <t xml:space="preserve">  This spreadsheet will complete this Step. </t>
    </r>
  </si>
  <si>
    <r>
      <t xml:space="preserve">The total costs cannot exceed 25% of the total forgiveness amount. </t>
    </r>
    <r>
      <rPr>
        <i/>
        <sz val="11"/>
        <color theme="1"/>
        <rFont val="Calibri"/>
        <family val="2"/>
        <scheme val="minor"/>
      </rPr>
      <t>This limitation will be applied in the "PPP Forgiveness Calculator" tab.</t>
    </r>
  </si>
  <si>
    <t>Electricity</t>
  </si>
  <si>
    <r>
      <rPr>
        <b/>
        <sz val="12"/>
        <color theme="1"/>
        <rFont val="Calibri"/>
        <family val="2"/>
        <scheme val="minor"/>
      </rPr>
      <t>NOTE:</t>
    </r>
    <r>
      <rPr>
        <sz val="12"/>
        <color theme="1"/>
        <rFont val="Calibri"/>
        <family val="2"/>
        <scheme val="minor"/>
      </rPr>
      <t xml:space="preserve"> Some lenders are requiring that PPP loan proceeds be put into a separate bank account. When the application for loan forgiveness is completed, documentation such as payroll reports, payroll tax returns, canceled checks, receipts, account statements, lease agreement or other documentation of payment will be required. For additional details on documentation requirements for forgiveness, refer to the SBA forgiveness application released on May 15, 2020.  Disbursing eligible costs from a separate account may assist in the documentation process.</t>
    </r>
  </si>
  <si>
    <t>Exclude employees whose principal place of residence is not in the United States</t>
  </si>
  <si>
    <t>Annual Salary or Hourly wage as of Feb. 15 (Step 2a)</t>
  </si>
  <si>
    <r>
      <t xml:space="preserve"> Annual Salary or Hourly wage as of June 30, 2020 (Step 2c)
</t>
    </r>
    <r>
      <rPr>
        <b/>
        <sz val="11"/>
        <color rgb="FFFF0000"/>
        <rFont val="Calibri"/>
        <family val="2"/>
        <scheme val="minor"/>
      </rPr>
      <t>See Note 8</t>
    </r>
  </si>
  <si>
    <t>Percentage of covered period wages less than 75% of prior quarter</t>
  </si>
  <si>
    <t>Is 2c greater than or equal to 2a?</t>
  </si>
  <si>
    <r>
      <t xml:space="preserve">Forgiveness Safe Harbor - </t>
    </r>
    <r>
      <rPr>
        <b/>
        <sz val="12"/>
        <color rgb="FFFF0000"/>
        <rFont val="Calibri"/>
        <family val="2"/>
        <scheme val="minor"/>
      </rPr>
      <t>Only enter if there is a forgiveness reduction</t>
    </r>
    <r>
      <rPr>
        <b/>
        <sz val="12"/>
        <color theme="1"/>
        <rFont val="Calibri"/>
        <family val="2"/>
        <scheme val="minor"/>
      </rPr>
      <t xml:space="preserve">
See Note 7</t>
    </r>
  </si>
  <si>
    <t>If hourly, average # hours worked per week during 8-week covered period</t>
  </si>
  <si>
    <t>If hourly, average # hours worked per week Jan 1 - March 31, 2020 (Step 3c)</t>
  </si>
  <si>
    <r>
      <rPr>
        <b/>
        <sz val="11"/>
        <color theme="1"/>
        <rFont val="Calibri"/>
        <family val="2"/>
        <scheme val="minor"/>
      </rPr>
      <t>Note 8: AICPA Assumption</t>
    </r>
    <r>
      <rPr>
        <sz val="11"/>
        <color theme="1"/>
        <rFont val="Calibri"/>
        <family val="2"/>
        <scheme val="minor"/>
      </rPr>
      <t xml:space="preserve"> - SBA form 3508 states to enter the average annual salary or hourly wage as of June 30, 2020 in this step. Because this is as of a specific date, an average would not be necessary here and the AICPA is recommending to simply enter the annual salary or hourly wage of June 30, 2020. </t>
    </r>
  </si>
  <si>
    <t>Salary/Hourly Wage Reduction after  Safe Harbor</t>
  </si>
  <si>
    <t>Final Salary/Hourly Wage Reduction</t>
  </si>
  <si>
    <t>Paid Hourly (H); Salary (S); Other (O) 
This must be done to drive correct calculations in the following columns (See Note 4 below)</t>
  </si>
  <si>
    <r>
      <t xml:space="preserve">Salary Forgiveness Reduction </t>
    </r>
    <r>
      <rPr>
        <i/>
        <sz val="9"/>
        <color theme="1"/>
        <rFont val="Calibri"/>
        <family val="2"/>
        <scheme val="minor"/>
      </rPr>
      <t xml:space="preserve">
(Carries over from Column Q as salaried workers will already have a reduction that covers the 8-week covered period)</t>
    </r>
  </si>
  <si>
    <r>
      <t xml:space="preserve"> Hourly Forgiveness Reduction
</t>
    </r>
    <r>
      <rPr>
        <i/>
        <sz val="9"/>
        <color theme="1"/>
        <rFont val="Calibri"/>
        <family val="2"/>
        <scheme val="minor"/>
      </rPr>
      <t>(Column Q * K - Avg hours worked in covered period *8 week-covered period)</t>
    </r>
  </si>
  <si>
    <t>Column will summarize the total forgiveness reduction</t>
  </si>
  <si>
    <t>Schedule A Worksheet - Box 3</t>
  </si>
  <si>
    <t>Forgiveness Reduction by Hourly or Salary (Without Safe Harbor)</t>
  </si>
  <si>
    <r>
      <t xml:space="preserve">Run payroll reports by employee for the 8 week covered period or alternative covered period. </t>
    </r>
    <r>
      <rPr>
        <i/>
        <sz val="11"/>
        <color rgb="FF000000"/>
        <rFont val="Calibri"/>
        <family val="2"/>
        <scheme val="minor"/>
      </rPr>
      <t>See AICPA recommendation to SBA below.</t>
    </r>
  </si>
  <si>
    <r>
      <t xml:space="preserve">AICPA Recommendation:  </t>
    </r>
    <r>
      <rPr>
        <sz val="11"/>
        <rFont val="Calibri"/>
        <family val="2"/>
        <scheme val="minor"/>
      </rPr>
      <t xml:space="preserve">Per the SBA forgiveness application released on May 15, 2020; borrowers with a bi-weekly or more frequent pay period may begin their 8-week covered period on the date of the first pay period after their funds were received. For example, if funds were received on Monday, April 27 and the next pay period starts on Sunday, May 3, the borrower may select an 8-week covered period that begins on Sunday, May 3. Due to the complexities of pro-rating a pay period for employers with a pay period more frequent that bi-weekly (i.e. monthly), the AICPA will continue to recommend that the SBA change and allow beginning the calculation of the 8-week covered period as the date of either the beginning of the payroll period during which funding was received, or the beginning of the next payroll period, at the borrower’s discretion. For example, if funding is received on April 15 and the borrower’s normal pay cycle is monthly, the borrower could elect to start the 8-week covered period on April 1 or April 30. </t>
    </r>
  </si>
  <si>
    <t>This field will populate based on the data you entered on the PPP Forgiveness Calculator</t>
  </si>
  <si>
    <t>Annual Salary/ Hourly Wage Reduction (Step 3b) (3a - 1a)</t>
  </si>
  <si>
    <t>For Hourly workers (Steps 3c and 3d) (# hours in Q1 x Reduction in 3a x 8 wks)</t>
  </si>
  <si>
    <t>For Salaried workers (Step 3e) (Salary reduction in 3b x 8 wks/52 wks)</t>
  </si>
  <si>
    <t>b</t>
  </si>
  <si>
    <t xml:space="preserve">There are various time frames for which FTE data is needed. This worksheet will accumulate data the borrower should calculate following the information presented in the application. Be sure to thoroughly document your calculations and retain that documentation for the application process. Use a consistent methodology through all time periods to calculate FTEs. See Note 2 below for details on how to calculate FTE. </t>
  </si>
  <si>
    <t>The average number of FTE employees on payroll employed by the Borrower during the covered period or alternative covered period:</t>
  </si>
  <si>
    <r>
      <rPr>
        <b/>
        <sz val="11"/>
        <color theme="1"/>
        <rFont val="Calibri"/>
        <family val="2"/>
        <scheme val="minor"/>
      </rPr>
      <t xml:space="preserve">Note 1: </t>
    </r>
    <r>
      <rPr>
        <sz val="11"/>
        <color theme="1"/>
        <rFont val="Calibri"/>
        <family val="2"/>
        <scheme val="minor"/>
      </rPr>
      <t xml:space="preserve">SBA form 3508, the application for forgiveness,  indicates the portions of these costs paid for owners are excluded. The AICPA will continue to advocate to have these costs included for small business owners.  </t>
    </r>
  </si>
  <si>
    <t xml:space="preserve"> Wage
Change (Step 1a - Step 1b)
</t>
  </si>
  <si>
    <t xml:space="preserve">Potential Forgiveness
Reduction (Step 1b x % reduction above 75%)
</t>
  </si>
  <si>
    <t xml:space="preserve">Is 2b greater than or equal to 2a?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</si>
</sst>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m/d/yy;@"/>
    <numFmt numFmtId="166" formatCode="_(* #,##0.0_);_(* \(#,##0.0\);_(* &quot;-&quot;??_);_(@_)"/>
    <numFmt numFmtId="167" formatCode="0.0"/>
    <numFmt numFmtId="168" formatCode="_(* #,##0.00_);_(* \(#,##0.00\);_(* &quot;-&quot;_);_(@_)"/>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rgb="FFFF0000"/>
      <name val="Calibri"/>
      <family val="2"/>
      <scheme val="minor"/>
    </font>
    <font>
      <b/>
      <sz val="11"/>
      <color rgb="FFFF0000"/>
      <name val="Calibri"/>
      <family val="2"/>
      <scheme val="minor"/>
    </font>
    <font>
      <b/>
      <sz val="16"/>
      <color rgb="FFFF0000"/>
      <name val="Calibri"/>
      <family val="2"/>
      <scheme val="minor"/>
    </font>
    <font>
      <b/>
      <sz val="16"/>
      <color theme="1"/>
      <name val="Calibri"/>
      <family val="2"/>
      <scheme val="minor"/>
    </font>
    <font>
      <sz val="11"/>
      <color indexed="8"/>
      <name val="Calibri"/>
      <family val="2"/>
      <scheme val="minor"/>
    </font>
    <font>
      <b/>
      <sz val="11"/>
      <color indexed="8"/>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z val="16"/>
      <color theme="1"/>
      <name val="Calibri"/>
      <family val="2"/>
      <scheme val="minor"/>
    </font>
    <font>
      <b/>
      <i/>
      <sz val="16"/>
      <color theme="1"/>
      <name val="Calibri"/>
      <family val="2"/>
      <scheme val="minor"/>
    </font>
    <font>
      <u/>
      <sz val="16"/>
      <color theme="10"/>
      <name val="Calibri"/>
      <family val="2"/>
      <scheme val="minor"/>
    </font>
    <font>
      <b/>
      <i/>
      <sz val="14"/>
      <name val="Calibri"/>
      <family val="2"/>
      <scheme val="minor"/>
    </font>
    <font>
      <b/>
      <sz val="16"/>
      <color rgb="FF72246C"/>
      <name val="Calibri"/>
      <family val="2"/>
      <scheme val="minor"/>
    </font>
    <font>
      <b/>
      <sz val="14"/>
      <color rgb="FF72246C"/>
      <name val="Calibri"/>
      <family val="2"/>
      <scheme val="minor"/>
    </font>
    <font>
      <b/>
      <i/>
      <sz val="11"/>
      <color rgb="FFFF0000"/>
      <name val="Calibri"/>
      <family val="2"/>
      <scheme val="minor"/>
    </font>
    <font>
      <i/>
      <sz val="10"/>
      <color theme="1"/>
      <name val="Calibri"/>
      <family val="2"/>
      <scheme val="minor"/>
    </font>
    <font>
      <b/>
      <sz val="12"/>
      <color rgb="FF72246C"/>
      <name val="Calibri"/>
      <family val="2"/>
      <scheme val="minor"/>
    </font>
    <font>
      <i/>
      <sz val="11"/>
      <color indexed="8"/>
      <name val="Calibri"/>
      <family val="2"/>
      <scheme val="minor"/>
    </font>
    <font>
      <b/>
      <sz val="12"/>
      <color theme="1"/>
      <name val="Calibri"/>
      <family val="2"/>
      <scheme val="minor"/>
    </font>
    <font>
      <i/>
      <sz val="14"/>
      <color rgb="FF72246C"/>
      <name val="Calibri"/>
      <family val="2"/>
      <scheme val="minor"/>
    </font>
    <font>
      <i/>
      <sz val="16"/>
      <color theme="1"/>
      <name val="Calibri"/>
      <family val="2"/>
      <scheme val="minor"/>
    </font>
    <font>
      <i/>
      <sz val="11"/>
      <color theme="1"/>
      <name val="Calibri"/>
      <family val="2"/>
      <scheme val="minor"/>
    </font>
    <font>
      <i/>
      <sz val="14"/>
      <color theme="1"/>
      <name val="Calibri"/>
      <family val="2"/>
      <scheme val="minor"/>
    </font>
    <font>
      <i/>
      <sz val="11"/>
      <color rgb="FF00000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1"/>
      <name val="Calibri"/>
      <family val="2"/>
      <scheme val="minor"/>
    </font>
    <font>
      <i/>
      <sz val="9"/>
      <color theme="1"/>
      <name val="Calibri"/>
      <family val="2"/>
      <scheme val="minor"/>
    </font>
    <font>
      <b/>
      <sz val="9"/>
      <color theme="1"/>
      <name val="Calibri"/>
      <family val="2"/>
      <scheme val="minor"/>
    </font>
    <font>
      <b/>
      <i/>
      <sz val="9"/>
      <color rgb="FFFF0000"/>
      <name val="Calibri"/>
      <family val="2"/>
      <scheme val="minor"/>
    </font>
    <font>
      <b/>
      <i/>
      <sz val="10"/>
      <name val="Calibri"/>
      <family val="2"/>
      <scheme val="minor"/>
    </font>
    <font>
      <b/>
      <sz val="14"/>
      <color rgb="FFFF0000"/>
      <name val="Calibri"/>
      <family val="2"/>
      <scheme val="minor"/>
    </font>
    <font>
      <b/>
      <strike/>
      <sz val="11"/>
      <color indexed="8"/>
      <name val="Calibri"/>
      <family val="2"/>
      <scheme val="minor"/>
    </font>
    <font>
      <b/>
      <sz val="11"/>
      <name val="Calibri"/>
      <family val="2"/>
      <scheme val="minor"/>
    </font>
    <font>
      <sz val="14"/>
      <name val="Calibri"/>
      <family val="2"/>
      <scheme val="minor"/>
    </font>
    <font>
      <i/>
      <sz val="11"/>
      <name val="Calibri"/>
      <family val="2"/>
      <scheme val="minor"/>
    </font>
    <font>
      <i/>
      <sz val="9"/>
      <name val="Calibri"/>
      <family val="2"/>
      <scheme val="minor"/>
    </font>
    <font>
      <sz val="14"/>
      <color indexed="8"/>
      <name val="Calibri"/>
      <family val="2"/>
      <scheme val="minor"/>
    </font>
    <font>
      <sz val="9"/>
      <name val="Calibri"/>
      <family val="2"/>
      <scheme val="minor"/>
    </font>
    <font>
      <b/>
      <sz val="9"/>
      <name val="Calibri"/>
      <family val="2"/>
      <scheme val="minor"/>
    </font>
    <font>
      <b/>
      <i/>
      <sz val="9"/>
      <name val="Calibri"/>
      <family val="2"/>
      <scheme val="minor"/>
    </font>
    <font>
      <u/>
      <sz val="12"/>
      <color theme="10"/>
      <name val="Calibri"/>
      <family val="2"/>
      <scheme val="minor"/>
    </font>
    <font>
      <b/>
      <i/>
      <sz val="12"/>
      <color theme="1"/>
      <name val="Calibri"/>
      <family val="2"/>
      <scheme val="minor"/>
    </font>
    <font>
      <i/>
      <sz val="12"/>
      <color theme="1"/>
      <name val="Calibri"/>
      <family val="2"/>
      <scheme val="minor"/>
    </font>
    <font>
      <u/>
      <sz val="11"/>
      <color theme="1"/>
      <name val="Calibri"/>
      <family val="2"/>
      <scheme val="minor"/>
    </font>
    <font>
      <b/>
      <u/>
      <sz val="11"/>
      <color theme="1"/>
      <name val="Calibri"/>
      <family val="2"/>
      <scheme val="minor"/>
    </font>
    <font>
      <b/>
      <i/>
      <sz val="9"/>
      <color theme="1"/>
      <name val="Calibri"/>
      <family val="2"/>
      <scheme val="minor"/>
    </font>
    <font>
      <sz val="9"/>
      <color rgb="FFFF0000"/>
      <name val="Calibri"/>
      <family val="2"/>
      <scheme val="minor"/>
    </font>
    <font>
      <b/>
      <i/>
      <sz val="11"/>
      <color theme="1"/>
      <name val="Calibri"/>
      <family val="2"/>
      <scheme val="minor"/>
    </font>
    <font>
      <b/>
      <sz val="12"/>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9BC2E6"/>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6">
    <xf numFmtId="0" fontId="0" fillId="0" borderId="0"/>
    <xf numFmtId="9" fontId="1" fillId="0" borderId="0" applyFont="0" applyFill="0" applyBorder="0" applyAlignment="0" applyProtection="0"/>
    <xf numFmtId="0" fontId="9" fillId="0" borderId="0"/>
    <xf numFmtId="9" fontId="9"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7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2"/>
    <xf numFmtId="14" fontId="9" fillId="0" borderId="0" xfId="2" applyNumberFormat="1"/>
    <xf numFmtId="41" fontId="9" fillId="0" borderId="0" xfId="2" applyNumberFormat="1"/>
    <xf numFmtId="0" fontId="10" fillId="0" borderId="0" xfId="2" applyFont="1"/>
    <xf numFmtId="0" fontId="0" fillId="0" borderId="0" xfId="0" applyFont="1" applyAlignment="1">
      <alignment horizontal="left"/>
    </xf>
    <xf numFmtId="0" fontId="13" fillId="2" borderId="0" xfId="0" applyFont="1" applyFill="1" applyAlignment="1">
      <alignment vertical="center"/>
    </xf>
    <xf numFmtId="0" fontId="4" fillId="2" borderId="0" xfId="0" applyFont="1" applyFill="1"/>
    <xf numFmtId="0" fontId="14" fillId="2" borderId="0" xfId="0" applyFont="1" applyFill="1" applyAlignment="1">
      <alignment wrapText="1"/>
    </xf>
    <xf numFmtId="0" fontId="0" fillId="0" borderId="0" xfId="0" applyFill="1"/>
    <xf numFmtId="0" fontId="16" fillId="0" borderId="0" xfId="5" applyFont="1" applyFill="1" applyAlignment="1">
      <alignment horizontal="left" vertical="center"/>
    </xf>
    <xf numFmtId="0" fontId="16" fillId="0" borderId="0" xfId="5" applyFont="1" applyFill="1" applyAlignment="1">
      <alignment horizontal="center"/>
    </xf>
    <xf numFmtId="0" fontId="17" fillId="0" borderId="0" xfId="0" applyFont="1"/>
    <xf numFmtId="0" fontId="0" fillId="0" borderId="0" xfId="0" applyBorder="1"/>
    <xf numFmtId="0" fontId="18" fillId="0" borderId="0" xfId="0" applyFont="1"/>
    <xf numFmtId="0" fontId="19" fillId="0" borderId="0" xfId="0" applyFont="1"/>
    <xf numFmtId="0" fontId="0" fillId="0" borderId="0" xfId="0" applyFont="1" applyAlignment="1">
      <alignment horizontal="left" wrapText="1"/>
    </xf>
    <xf numFmtId="0" fontId="9" fillId="0" borderId="0" xfId="2" applyBorder="1"/>
    <xf numFmtId="165" fontId="10" fillId="0" borderId="0" xfId="2" applyNumberFormat="1" applyFont="1"/>
    <xf numFmtId="41" fontId="9" fillId="0" borderId="0" xfId="2" applyNumberFormat="1" applyBorder="1"/>
    <xf numFmtId="0" fontId="22" fillId="0" borderId="0" xfId="0" applyFont="1"/>
    <xf numFmtId="164" fontId="9" fillId="4" borderId="0" xfId="4" applyNumberFormat="1" applyFont="1" applyFill="1"/>
    <xf numFmtId="164" fontId="9" fillId="0" borderId="0" xfId="4" applyNumberFormat="1" applyFont="1" applyBorder="1"/>
    <xf numFmtId="164" fontId="9" fillId="0" borderId="0" xfId="4" applyNumberFormat="1" applyFont="1"/>
    <xf numFmtId="164" fontId="9" fillId="4" borderId="2" xfId="4" applyNumberFormat="1" applyFont="1" applyFill="1" applyBorder="1"/>
    <xf numFmtId="164" fontId="9" fillId="0" borderId="11" xfId="4" applyNumberFormat="1" applyFont="1" applyBorder="1"/>
    <xf numFmtId="0" fontId="11" fillId="0" borderId="0" xfId="0" applyFont="1"/>
    <xf numFmtId="0" fontId="0" fillId="0" borderId="4" xfId="0" applyBorder="1"/>
    <xf numFmtId="0" fontId="0" fillId="0" borderId="6" xfId="0" applyBorder="1"/>
    <xf numFmtId="0" fontId="0" fillId="0" borderId="7" xfId="0" applyBorder="1"/>
    <xf numFmtId="0" fontId="2" fillId="0" borderId="6" xfId="0" applyFont="1" applyBorder="1"/>
    <xf numFmtId="0" fontId="0" fillId="0" borderId="8" xfId="0" applyBorder="1"/>
    <xf numFmtId="0" fontId="0" fillId="0" borderId="9" xfId="0" applyBorder="1"/>
    <xf numFmtId="0" fontId="0" fillId="0" borderId="0" xfId="0" applyFont="1" applyFill="1" applyBorder="1" applyAlignment="1">
      <alignment wrapText="1"/>
    </xf>
    <xf numFmtId="0" fontId="0" fillId="0" borderId="0" xfId="0" applyFont="1" applyFill="1" applyBorder="1"/>
    <xf numFmtId="0" fontId="0" fillId="0" borderId="0" xfId="0" applyBorder="1" applyAlignment="1">
      <alignment wrapText="1"/>
    </xf>
    <xf numFmtId="14" fontId="9" fillId="0" borderId="0" xfId="2" applyNumberFormat="1" applyFill="1" applyBorder="1"/>
    <xf numFmtId="0" fontId="9" fillId="0" borderId="0" xfId="2" applyFill="1" applyBorder="1"/>
    <xf numFmtId="9" fontId="9" fillId="0" borderId="0" xfId="1" applyFont="1" applyFill="1" applyBorder="1"/>
    <xf numFmtId="0" fontId="0" fillId="0" borderId="0" xfId="0" applyAlignment="1">
      <alignment horizontal="right"/>
    </xf>
    <xf numFmtId="9" fontId="9" fillId="0" borderId="0" xfId="1" applyFont="1" applyFill="1" applyBorder="1" applyAlignment="1">
      <alignment horizontal="center"/>
    </xf>
    <xf numFmtId="14" fontId="10" fillId="0" borderId="0" xfId="2" applyNumberFormat="1" applyFont="1" applyFill="1" applyBorder="1"/>
    <xf numFmtId="14" fontId="23" fillId="0" borderId="0" xfId="2" applyNumberFormat="1" applyFont="1" applyFill="1" applyBorder="1"/>
    <xf numFmtId="164" fontId="0" fillId="0" borderId="0" xfId="4" applyNumberFormat="1" applyFont="1" applyFill="1" applyBorder="1"/>
    <xf numFmtId="164" fontId="0" fillId="0" borderId="0" xfId="0" applyNumberFormat="1" applyBorder="1"/>
    <xf numFmtId="0" fontId="9" fillId="0" borderId="0" xfId="2" applyFill="1"/>
    <xf numFmtId="164" fontId="9" fillId="0" borderId="0" xfId="4" applyNumberFormat="1" applyFont="1" applyFill="1" applyBorder="1"/>
    <xf numFmtId="0" fontId="0" fillId="5" borderId="13" xfId="0" applyFill="1" applyBorder="1"/>
    <xf numFmtId="0" fontId="0" fillId="5" borderId="14" xfId="0" applyFill="1" applyBorder="1"/>
    <xf numFmtId="0" fontId="16" fillId="2" borderId="0" xfId="5" applyFont="1" applyFill="1" applyAlignment="1">
      <alignment horizontal="left"/>
    </xf>
    <xf numFmtId="0" fontId="0" fillId="0" borderId="6" xfId="0" applyFill="1" applyBorder="1"/>
    <xf numFmtId="164" fontId="0" fillId="0" borderId="0" xfId="0" applyNumberFormat="1" applyAlignment="1">
      <alignment horizontal="right"/>
    </xf>
    <xf numFmtId="0" fontId="19" fillId="5" borderId="1" xfId="0" applyFont="1" applyFill="1" applyBorder="1"/>
    <xf numFmtId="0" fontId="20" fillId="0" borderId="0" xfId="2" applyFont="1" applyFill="1" applyBorder="1"/>
    <xf numFmtId="0" fontId="25" fillId="0" borderId="0" xfId="0" applyFont="1"/>
    <xf numFmtId="0" fontId="4" fillId="4" borderId="0" xfId="0" applyFont="1" applyFill="1"/>
    <xf numFmtId="0" fontId="4" fillId="0" borderId="0" xfId="0" applyFont="1" applyFill="1"/>
    <xf numFmtId="0" fontId="14" fillId="2" borderId="0" xfId="0" applyFont="1" applyFill="1" applyAlignment="1"/>
    <xf numFmtId="0" fontId="14" fillId="0" borderId="0" xfId="0" applyFont="1" applyFill="1" applyAlignment="1"/>
    <xf numFmtId="0" fontId="14" fillId="0" borderId="0" xfId="0" applyFont="1" applyFill="1" applyAlignment="1">
      <alignment wrapText="1"/>
    </xf>
    <xf numFmtId="0" fontId="16" fillId="0" borderId="0" xfId="5" applyFont="1" applyFill="1" applyAlignment="1"/>
    <xf numFmtId="14" fontId="9" fillId="6" borderId="0" xfId="2" applyNumberFormat="1" applyFill="1"/>
    <xf numFmtId="0" fontId="11" fillId="0" borderId="0" xfId="2" applyFont="1" applyFill="1"/>
    <xf numFmtId="0" fontId="19" fillId="0" borderId="0" xfId="0" applyFont="1" applyFill="1"/>
    <xf numFmtId="0" fontId="2" fillId="0" borderId="0" xfId="0" applyFont="1" applyBorder="1" applyAlignment="1">
      <alignment wrapText="1"/>
    </xf>
    <xf numFmtId="0" fontId="0" fillId="0" borderId="7" xfId="0" applyFill="1" applyBorder="1"/>
    <xf numFmtId="0" fontId="28" fillId="0" borderId="0" xfId="0" applyFont="1"/>
    <xf numFmtId="0" fontId="0" fillId="0" borderId="0" xfId="0" applyBorder="1" applyAlignment="1">
      <alignment horizontal="center"/>
    </xf>
    <xf numFmtId="164" fontId="0" fillId="0" borderId="0" xfId="0" applyNumberFormat="1" applyBorder="1" applyAlignment="1">
      <alignment horizontal="right"/>
    </xf>
    <xf numFmtId="164" fontId="0" fillId="4" borderId="0" xfId="4" applyNumberFormat="1" applyFont="1" applyFill="1" applyBorder="1"/>
    <xf numFmtId="164" fontId="0" fillId="0" borderId="10" xfId="0" applyNumberFormat="1" applyBorder="1"/>
    <xf numFmtId="0" fontId="0" fillId="0" borderId="8" xfId="0" applyFill="1" applyBorder="1"/>
    <xf numFmtId="0" fontId="21" fillId="0" borderId="0" xfId="0" applyFont="1"/>
    <xf numFmtId="0" fontId="31" fillId="0" borderId="0" xfId="0" applyFont="1" applyFill="1" applyBorder="1" applyAlignment="1">
      <alignment horizontal="center"/>
    </xf>
    <xf numFmtId="0" fontId="0" fillId="0" borderId="0" xfId="0" applyFill="1" applyBorder="1" applyAlignment="1">
      <alignment horizontal="left" vertical="top" wrapText="1"/>
    </xf>
    <xf numFmtId="0" fontId="33" fillId="0" borderId="0" xfId="0" applyFont="1"/>
    <xf numFmtId="0" fontId="0" fillId="0" borderId="0" xfId="0"/>
    <xf numFmtId="0" fontId="0" fillId="0" borderId="0" xfId="0" applyFill="1"/>
    <xf numFmtId="0" fontId="0" fillId="0" borderId="9" xfId="0" applyBorder="1"/>
    <xf numFmtId="0" fontId="0" fillId="0" borderId="10" xfId="0" applyBorder="1"/>
    <xf numFmtId="0" fontId="0" fillId="0" borderId="6" xfId="0" applyFill="1" applyBorder="1"/>
    <xf numFmtId="0" fontId="0" fillId="0" borderId="0" xfId="0" applyFill="1" applyBorder="1"/>
    <xf numFmtId="0" fontId="0" fillId="0" borderId="0" xfId="0" applyAlignment="1">
      <alignment wrapText="1"/>
    </xf>
    <xf numFmtId="0" fontId="14" fillId="0" borderId="0" xfId="0" applyFont="1" applyFill="1" applyAlignment="1">
      <alignment wrapText="1"/>
    </xf>
    <xf numFmtId="0" fontId="0" fillId="0" borderId="7" xfId="0" applyFill="1" applyBorder="1"/>
    <xf numFmtId="164" fontId="0" fillId="0" borderId="12" xfId="0" applyNumberFormat="1" applyBorder="1"/>
    <xf numFmtId="164" fontId="9" fillId="4" borderId="0" xfId="4" applyNumberFormat="1" applyFont="1" applyFill="1" applyBorder="1"/>
    <xf numFmtId="0" fontId="9" fillId="7" borderId="0" xfId="2" applyFill="1"/>
    <xf numFmtId="0" fontId="36" fillId="0" borderId="0" xfId="0" applyFont="1" applyAlignment="1">
      <alignment wrapText="1"/>
    </xf>
    <xf numFmtId="0" fontId="2" fillId="0" borderId="6" xfId="0" applyFont="1" applyFill="1" applyBorder="1"/>
    <xf numFmtId="0" fontId="37" fillId="0" borderId="0" xfId="0" applyFont="1" applyFill="1" applyBorder="1" applyAlignment="1">
      <alignment wrapText="1"/>
    </xf>
    <xf numFmtId="0" fontId="0" fillId="0" borderId="0" xfId="0" applyFill="1" applyAlignment="1"/>
    <xf numFmtId="0" fontId="37" fillId="0" borderId="0" xfId="0" applyFont="1" applyFill="1" applyBorder="1" applyAlignment="1"/>
    <xf numFmtId="0" fontId="38" fillId="0" borderId="0" xfId="0" applyFont="1"/>
    <xf numFmtId="0" fontId="0" fillId="0" borderId="0" xfId="0" applyFont="1" applyBorder="1" applyAlignment="1">
      <alignment horizontal="left" wrapText="1"/>
    </xf>
    <xf numFmtId="0" fontId="0" fillId="0" borderId="0" xfId="0" applyFill="1" applyBorder="1" applyAlignment="1">
      <alignment horizontal="left" vertical="top" wrapText="1"/>
    </xf>
    <xf numFmtId="0" fontId="19" fillId="0" borderId="0" xfId="0" applyFont="1" applyAlignment="1">
      <alignment vertical="center"/>
    </xf>
    <xf numFmtId="0" fontId="11" fillId="0" borderId="0" xfId="2" applyFont="1"/>
    <xf numFmtId="0" fontId="5" fillId="0" borderId="0" xfId="2" applyFont="1" applyFill="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5" fillId="0" borderId="0" xfId="2" applyFont="1" applyAlignment="1">
      <alignment horizontal="left" wrapText="1"/>
    </xf>
    <xf numFmtId="0" fontId="7" fillId="0" borderId="0" xfId="0" applyFont="1" applyFill="1"/>
    <xf numFmtId="0" fontId="19" fillId="0" borderId="0" xfId="0" applyFont="1" applyFill="1" applyBorder="1"/>
    <xf numFmtId="0" fontId="19" fillId="5" borderId="5" xfId="0" applyFont="1" applyFill="1" applyBorder="1"/>
    <xf numFmtId="0" fontId="19" fillId="5" borderId="3" xfId="0" applyFont="1" applyFill="1" applyBorder="1"/>
    <xf numFmtId="0" fontId="19" fillId="5" borderId="4" xfId="0" applyFont="1" applyFill="1" applyBorder="1"/>
    <xf numFmtId="0" fontId="11" fillId="0" borderId="0" xfId="2" applyFont="1" applyBorder="1"/>
    <xf numFmtId="0" fontId="5" fillId="0" borderId="0" xfId="2" applyFont="1" applyBorder="1" applyAlignment="1">
      <alignment horizontal="left" wrapText="1"/>
    </xf>
    <xf numFmtId="0" fontId="11" fillId="0" borderId="7" xfId="2" applyFont="1" applyFill="1" applyBorder="1"/>
    <xf numFmtId="0" fontId="9" fillId="0" borderId="6" xfId="2" applyBorder="1"/>
    <xf numFmtId="0" fontId="9" fillId="0" borderId="7" xfId="2" applyBorder="1"/>
    <xf numFmtId="0" fontId="10" fillId="0" borderId="0" xfId="2" applyFont="1" applyBorder="1" applyAlignment="1">
      <alignment horizontal="center" vertical="center" wrapText="1"/>
    </xf>
    <xf numFmtId="14" fontId="0" fillId="4" borderId="7" xfId="0" applyNumberFormat="1" applyFill="1" applyBorder="1" applyAlignment="1">
      <alignment vertical="center"/>
    </xf>
    <xf numFmtId="0" fontId="0" fillId="0" borderId="0" xfId="0" applyFont="1" applyFill="1" applyBorder="1" applyAlignment="1">
      <alignment vertical="top" wrapText="1"/>
    </xf>
    <xf numFmtId="0" fontId="10" fillId="0" borderId="6" xfId="2" applyFont="1" applyBorder="1" applyAlignment="1">
      <alignment horizontal="left" vertical="center" wrapText="1"/>
    </xf>
    <xf numFmtId="0" fontId="39" fillId="0" borderId="2" xfId="2" applyFont="1" applyBorder="1" applyAlignment="1">
      <alignment wrapText="1"/>
    </xf>
    <xf numFmtId="0" fontId="39" fillId="0" borderId="2" xfId="2" applyFont="1" applyBorder="1" applyAlignment="1"/>
    <xf numFmtId="0" fontId="2" fillId="0" borderId="0" xfId="2" applyFont="1" applyAlignment="1">
      <alignment horizontal="left" vertical="center"/>
    </xf>
    <xf numFmtId="14" fontId="1" fillId="0" borderId="0" xfId="0" applyNumberFormat="1" applyFont="1" applyFill="1" applyAlignment="1">
      <alignment vertical="center"/>
    </xf>
    <xf numFmtId="0" fontId="1" fillId="0" borderId="0" xfId="0" applyFont="1" applyFill="1" applyBorder="1" applyAlignment="1">
      <alignment horizontal="left" vertical="top" wrapText="1"/>
    </xf>
    <xf numFmtId="0" fontId="1" fillId="0" borderId="0" xfId="2" applyFont="1"/>
    <xf numFmtId="0" fontId="2" fillId="0" borderId="0" xfId="2" applyFont="1" applyAlignment="1">
      <alignment horizontal="center" vertical="center" wrapText="1"/>
    </xf>
    <xf numFmtId="14" fontId="0" fillId="0" borderId="0" xfId="0" applyNumberFormat="1" applyFont="1" applyFill="1" applyAlignment="1">
      <alignment vertical="center"/>
    </xf>
    <xf numFmtId="0" fontId="11" fillId="0" borderId="0" xfId="0" applyFont="1" applyFill="1" applyBorder="1" applyAlignment="1"/>
    <xf numFmtId="0" fontId="11" fillId="0" borderId="0" xfId="0" applyFont="1" applyFill="1" applyBorder="1" applyAlignment="1">
      <alignment wrapText="1"/>
    </xf>
    <xf numFmtId="0" fontId="0" fillId="0" borderId="0" xfId="0" applyFont="1" applyFill="1" applyBorder="1" applyAlignment="1"/>
    <xf numFmtId="0" fontId="33" fillId="0" borderId="0" xfId="0" applyFont="1" applyFill="1"/>
    <xf numFmtId="0" fontId="33" fillId="0" borderId="0" xfId="0" applyFont="1" applyAlignment="1">
      <alignment horizontal="left"/>
    </xf>
    <xf numFmtId="0" fontId="11" fillId="0" borderId="0" xfId="0" applyFont="1" applyBorder="1" applyAlignment="1">
      <alignment wrapText="1"/>
    </xf>
    <xf numFmtId="0" fontId="11" fillId="0" borderId="7" xfId="0" applyFont="1" applyBorder="1" applyAlignment="1">
      <alignment wrapText="1"/>
    </xf>
    <xf numFmtId="0" fontId="14" fillId="2" borderId="0" xfId="0" applyFont="1" applyFill="1" applyAlignment="1">
      <alignment wrapText="1"/>
    </xf>
    <xf numFmtId="0" fontId="21" fillId="0" borderId="6" xfId="0" applyFont="1" applyFill="1" applyBorder="1" applyAlignment="1">
      <alignment horizontal="left" vertical="top" wrapText="1"/>
    </xf>
    <xf numFmtId="0" fontId="21" fillId="0" borderId="0" xfId="0" applyFont="1" applyFill="1" applyBorder="1" applyAlignment="1">
      <alignment horizontal="left" vertical="top" wrapText="1"/>
    </xf>
    <xf numFmtId="0" fontId="32" fillId="0" borderId="0" xfId="0" applyFont="1" applyBorder="1" applyAlignment="1">
      <alignment horizontal="left" vertical="top" wrapText="1"/>
    </xf>
    <xf numFmtId="0" fontId="10" fillId="0" borderId="2" xfId="2" applyFont="1" applyBorder="1" applyAlignment="1">
      <alignment horizontal="center"/>
    </xf>
    <xf numFmtId="0" fontId="33" fillId="0" borderId="6" xfId="2" applyFont="1" applyBorder="1"/>
    <xf numFmtId="0" fontId="42" fillId="0" borderId="6" xfId="2" applyFont="1" applyBorder="1" applyAlignment="1">
      <alignment horizontal="left" wrapText="1"/>
    </xf>
    <xf numFmtId="0" fontId="0" fillId="0" borderId="6" xfId="0" applyFont="1" applyFill="1" applyBorder="1" applyAlignment="1">
      <alignment wrapText="1"/>
    </xf>
    <xf numFmtId="0" fontId="0" fillId="0" borderId="0" xfId="0" applyFont="1" applyAlignment="1">
      <alignment horizontal="left" vertical="top" wrapText="1"/>
    </xf>
    <xf numFmtId="0" fontId="0" fillId="0" borderId="0" xfId="0" applyBorder="1" applyAlignment="1">
      <alignment horizontal="left" wrapText="1"/>
    </xf>
    <xf numFmtId="0" fontId="0" fillId="0" borderId="7" xfId="0" applyBorder="1" applyAlignment="1">
      <alignment horizontal="left" wrapText="1"/>
    </xf>
    <xf numFmtId="0" fontId="33" fillId="0" borderId="0" xfId="0" applyFont="1" applyBorder="1" applyAlignment="1">
      <alignment horizontal="left" vertical="top" wrapText="1"/>
    </xf>
    <xf numFmtId="0" fontId="12" fillId="2" borderId="0" xfId="5" applyFill="1"/>
    <xf numFmtId="0" fontId="12" fillId="2" borderId="0" xfId="5" applyFill="1" applyAlignment="1"/>
    <xf numFmtId="164" fontId="9" fillId="7" borderId="11" xfId="4" applyNumberFormat="1" applyFont="1" applyFill="1" applyBorder="1"/>
    <xf numFmtId="0" fontId="10" fillId="0" borderId="19" xfId="2" applyFont="1" applyBorder="1" applyAlignment="1">
      <alignment horizontal="center"/>
    </xf>
    <xf numFmtId="0" fontId="10" fillId="0" borderId="20" xfId="2" applyFont="1" applyBorder="1" applyAlignment="1">
      <alignment horizontal="center" wrapText="1"/>
    </xf>
    <xf numFmtId="41" fontId="9" fillId="0" borderId="21" xfId="2" applyNumberFormat="1" applyBorder="1"/>
    <xf numFmtId="41" fontId="9" fillId="0" borderId="22" xfId="2" applyNumberFormat="1" applyFill="1" applyBorder="1"/>
    <xf numFmtId="164" fontId="9" fillId="4" borderId="21" xfId="4" applyNumberFormat="1" applyFont="1" applyFill="1" applyBorder="1"/>
    <xf numFmtId="164" fontId="9" fillId="0" borderId="22" xfId="4" applyNumberFormat="1" applyFont="1" applyFill="1" applyBorder="1"/>
    <xf numFmtId="164" fontId="9" fillId="4" borderId="19" xfId="4" applyNumberFormat="1" applyFont="1" applyFill="1" applyBorder="1"/>
    <xf numFmtId="164" fontId="9" fillId="0" borderId="21" xfId="4" applyNumberFormat="1" applyFont="1" applyBorder="1"/>
    <xf numFmtId="41" fontId="9" fillId="0" borderId="0" xfId="2" applyNumberFormat="1" applyFill="1" applyBorder="1"/>
    <xf numFmtId="164" fontId="9" fillId="0" borderId="20" xfId="4" applyNumberFormat="1" applyFont="1" applyFill="1" applyBorder="1"/>
    <xf numFmtId="164" fontId="9" fillId="0" borderId="24" xfId="4" applyNumberFormat="1" applyFont="1" applyBorder="1"/>
    <xf numFmtId="0" fontId="0" fillId="0" borderId="0" xfId="0" applyFont="1" applyFill="1" applyBorder="1" applyAlignment="1">
      <alignment horizontal="center"/>
    </xf>
    <xf numFmtId="0" fontId="0" fillId="0" borderId="0" xfId="0" applyFont="1"/>
    <xf numFmtId="0" fontId="0" fillId="0" borderId="0" xfId="0" applyFont="1" applyBorder="1"/>
    <xf numFmtId="0" fontId="0" fillId="0" borderId="9" xfId="0" applyFont="1" applyBorder="1"/>
    <xf numFmtId="0" fontId="2" fillId="0" borderId="6" xfId="0" applyFont="1" applyFill="1" applyBorder="1" applyAlignment="1">
      <alignment horizontal="left" vertical="top"/>
    </xf>
    <xf numFmtId="0" fontId="31" fillId="0" borderId="0" xfId="0" applyFont="1"/>
    <xf numFmtId="164" fontId="0" fillId="7" borderId="0" xfId="4" applyNumberFormat="1" applyFont="1" applyFill="1" applyBorder="1"/>
    <xf numFmtId="164" fontId="0" fillId="7" borderId="2" xfId="4" applyNumberFormat="1" applyFont="1" applyFill="1" applyBorder="1"/>
    <xf numFmtId="0" fontId="43" fillId="0" borderId="0" xfId="2" applyFont="1" applyBorder="1" applyAlignment="1">
      <alignment horizontal="left" vertical="top" wrapText="1"/>
    </xf>
    <xf numFmtId="0" fontId="42" fillId="0" borderId="0" xfId="2" applyFont="1" applyBorder="1" applyAlignment="1">
      <alignment vertical="top" wrapText="1"/>
    </xf>
    <xf numFmtId="0" fontId="45" fillId="0" borderId="0" xfId="2" applyFont="1" applyBorder="1" applyAlignment="1">
      <alignment wrapText="1"/>
    </xf>
    <xf numFmtId="0" fontId="21" fillId="0" borderId="6" xfId="0" applyFont="1" applyFill="1" applyBorder="1" applyAlignment="1">
      <alignment wrapText="1"/>
    </xf>
    <xf numFmtId="0" fontId="21" fillId="0" borderId="0" xfId="0" applyFont="1" applyFill="1" applyAlignment="1">
      <alignment wrapText="1"/>
    </xf>
    <xf numFmtId="0" fontId="31" fillId="0" borderId="0" xfId="0" applyFont="1" applyFill="1"/>
    <xf numFmtId="0" fontId="31" fillId="0" borderId="0" xfId="0" applyFont="1" applyBorder="1"/>
    <xf numFmtId="0" fontId="32" fillId="2" borderId="4" xfId="0" applyFont="1" applyFill="1" applyBorder="1" applyAlignment="1">
      <alignment horizontal="left" wrapText="1"/>
    </xf>
    <xf numFmtId="0" fontId="32" fillId="2" borderId="6" xfId="0" applyFont="1" applyFill="1" applyBorder="1"/>
    <xf numFmtId="0" fontId="48" fillId="2" borderId="0" xfId="5" applyFont="1" applyFill="1" applyBorder="1" applyAlignment="1"/>
    <xf numFmtId="0" fontId="32" fillId="2" borderId="0" xfId="0" applyFont="1" applyFill="1" applyBorder="1"/>
    <xf numFmtId="0" fontId="48" fillId="2" borderId="0" xfId="5" applyFont="1" applyFill="1" applyAlignment="1"/>
    <xf numFmtId="0" fontId="32" fillId="2" borderId="7" xfId="0" applyFont="1" applyFill="1" applyBorder="1"/>
    <xf numFmtId="0" fontId="32" fillId="0" borderId="0" xfId="0" applyFont="1" applyBorder="1" applyAlignment="1">
      <alignment vertical="top" wrapText="1"/>
    </xf>
    <xf numFmtId="0" fontId="44" fillId="7" borderId="0" xfId="2" applyFont="1" applyFill="1"/>
    <xf numFmtId="0" fontId="0" fillId="7" borderId="0" xfId="0" applyFill="1"/>
    <xf numFmtId="0" fontId="0" fillId="0" borderId="0" xfId="0" applyAlignment="1">
      <alignment horizontal="center" vertical="top" wrapText="1"/>
    </xf>
    <xf numFmtId="0" fontId="0" fillId="0" borderId="2" xfId="0" applyBorder="1"/>
    <xf numFmtId="0" fontId="0" fillId="0" borderId="6" xfId="0" applyBorder="1" applyAlignment="1">
      <alignment horizontal="left" vertical="top" wrapText="1"/>
    </xf>
    <xf numFmtId="0" fontId="0" fillId="0" borderId="0" xfId="0" applyBorder="1" applyAlignment="1">
      <alignment horizontal="left" vertical="top" wrapText="1"/>
    </xf>
    <xf numFmtId="0" fontId="33" fillId="0" borderId="6" xfId="0" applyFont="1" applyBorder="1" applyAlignment="1">
      <alignment horizontal="left"/>
    </xf>
    <xf numFmtId="0" fontId="33" fillId="0" borderId="0" xfId="0" applyFont="1" applyBorder="1" applyAlignment="1">
      <alignment horizontal="left" wrapText="1"/>
    </xf>
    <xf numFmtId="0" fontId="33" fillId="0" borderId="6" xfId="0" applyFont="1" applyBorder="1" applyAlignment="1"/>
    <xf numFmtId="0" fontId="33" fillId="0" borderId="0" xfId="0" applyFont="1" applyBorder="1" applyAlignment="1">
      <alignment wrapText="1"/>
    </xf>
    <xf numFmtId="14" fontId="23" fillId="8" borderId="0" xfId="2" applyNumberFormat="1" applyFont="1" applyFill="1" applyBorder="1"/>
    <xf numFmtId="0" fontId="9" fillId="8" borderId="0" xfId="2" applyFill="1" applyBorder="1"/>
    <xf numFmtId="49" fontId="32" fillId="0" borderId="0" xfId="4" applyNumberFormat="1" applyFont="1" applyFill="1" applyBorder="1" applyAlignment="1">
      <alignment wrapText="1"/>
    </xf>
    <xf numFmtId="14" fontId="10" fillId="8" borderId="0" xfId="2" applyNumberFormat="1" applyFont="1" applyFill="1" applyBorder="1"/>
    <xf numFmtId="0" fontId="2" fillId="0" borderId="0" xfId="0" applyFont="1" applyFill="1" applyAlignment="1">
      <alignment wrapText="1"/>
    </xf>
    <xf numFmtId="0" fontId="31" fillId="0" borderId="0" xfId="0" applyFont="1" applyFill="1" applyAlignment="1">
      <alignment horizontal="center"/>
    </xf>
    <xf numFmtId="0" fontId="0" fillId="0" borderId="0" xfId="0" applyFill="1" applyAlignment="1">
      <alignment horizontal="right"/>
    </xf>
    <xf numFmtId="0" fontId="30" fillId="0" borderId="0" xfId="0" applyFont="1" applyFill="1" applyAlignment="1">
      <alignment horizontal="left" vertical="top" wrapText="1"/>
    </xf>
    <xf numFmtId="0" fontId="0" fillId="0" borderId="6" xfId="0" applyBorder="1" applyAlignment="1">
      <alignment horizontal="left"/>
    </xf>
    <xf numFmtId="0" fontId="0" fillId="0" borderId="0" xfId="0" applyFill="1" applyAlignment="1">
      <alignment vertical="top"/>
    </xf>
    <xf numFmtId="0" fontId="2" fillId="0" borderId="0" xfId="0" applyFont="1" applyFill="1" applyBorder="1" applyAlignment="1">
      <alignment horizontal="center" vertical="center" wrapText="1"/>
    </xf>
    <xf numFmtId="0" fontId="0" fillId="4" borderId="0" xfId="0" applyFill="1"/>
    <xf numFmtId="0" fontId="0" fillId="0" borderId="21" xfId="0" applyBorder="1" applyAlignment="1">
      <alignment vertical="top" wrapText="1"/>
    </xf>
    <xf numFmtId="0" fontId="0" fillId="0" borderId="0" xfId="0" applyBorder="1" applyAlignment="1">
      <alignment vertical="top" wrapText="1"/>
    </xf>
    <xf numFmtId="0" fontId="0" fillId="0" borderId="22" xfId="0" applyBorder="1" applyAlignment="1">
      <alignment vertical="top" wrapText="1"/>
    </xf>
    <xf numFmtId="164" fontId="0" fillId="4" borderId="21" xfId="4" applyNumberFormat="1" applyFont="1" applyFill="1" applyBorder="1" applyAlignment="1">
      <alignment horizontal="center" wrapText="1"/>
    </xf>
    <xf numFmtId="164" fontId="0" fillId="0" borderId="0" xfId="4" applyNumberFormat="1" applyFont="1" applyFill="1" applyBorder="1" applyAlignment="1">
      <alignment wrapText="1"/>
    </xf>
    <xf numFmtId="0" fontId="11" fillId="0" borderId="0" xfId="0" applyFont="1" applyBorder="1" applyAlignment="1">
      <alignment horizontal="center" wrapText="1"/>
    </xf>
    <xf numFmtId="164" fontId="0" fillId="0" borderId="22" xfId="4" applyNumberFormat="1" applyFont="1" applyBorder="1" applyAlignment="1">
      <alignment horizontal="right" wrapText="1"/>
    </xf>
    <xf numFmtId="0" fontId="0" fillId="0" borderId="21" xfId="0" applyBorder="1"/>
    <xf numFmtId="0" fontId="0" fillId="0" borderId="22" xfId="0" applyBorder="1"/>
    <xf numFmtId="0" fontId="0" fillId="0" borderId="19" xfId="0" applyBorder="1"/>
    <xf numFmtId="0" fontId="0" fillId="0" borderId="20" xfId="0" applyBorder="1"/>
    <xf numFmtId="164" fontId="0" fillId="4" borderId="21" xfId="4" applyNumberFormat="1" applyFont="1" applyFill="1" applyBorder="1" applyAlignment="1">
      <alignment wrapText="1"/>
    </xf>
    <xf numFmtId="164" fontId="0" fillId="0" borderId="26" xfId="0" applyNumberFormat="1" applyBorder="1"/>
    <xf numFmtId="0" fontId="31" fillId="0" borderId="0" xfId="0" applyFont="1" applyBorder="1" applyAlignment="1">
      <alignment horizontal="center"/>
    </xf>
    <xf numFmtId="0" fontId="0" fillId="0" borderId="2" xfId="0" applyBorder="1" applyAlignment="1">
      <alignment horizontal="right"/>
    </xf>
    <xf numFmtId="0" fontId="21" fillId="0" borderId="21" xfId="0" applyFont="1" applyFill="1" applyBorder="1" applyAlignment="1">
      <alignment horizontal="center" vertical="center" wrapText="1"/>
    </xf>
    <xf numFmtId="0" fontId="34" fillId="0" borderId="22" xfId="0" applyFont="1" applyFill="1" applyBorder="1" applyAlignment="1">
      <alignment wrapText="1"/>
    </xf>
    <xf numFmtId="164" fontId="0" fillId="0" borderId="21" xfId="4" applyNumberFormat="1" applyFont="1" applyBorder="1" applyAlignment="1">
      <alignment horizontal="right" wrapText="1"/>
    </xf>
    <xf numFmtId="9" fontId="0" fillId="0" borderId="0" xfId="1" applyFont="1" applyBorder="1" applyAlignment="1">
      <alignment horizontal="right" wrapText="1"/>
    </xf>
    <xf numFmtId="9" fontId="0" fillId="0" borderId="0" xfId="1" applyNumberFormat="1" applyFont="1" applyBorder="1" applyAlignment="1">
      <alignment horizontal="right" wrapText="1"/>
    </xf>
    <xf numFmtId="0" fontId="6" fillId="0" borderId="21" xfId="0" applyFont="1" applyFill="1" applyBorder="1" applyAlignment="1">
      <alignment wrapText="1"/>
    </xf>
    <xf numFmtId="0" fontId="6" fillId="0" borderId="0" xfId="0" applyFont="1" applyFill="1" applyBorder="1" applyAlignment="1">
      <alignment wrapText="1"/>
    </xf>
    <xf numFmtId="0" fontId="0" fillId="4" borderId="0" xfId="0" applyFill="1" applyBorder="1"/>
    <xf numFmtId="0" fontId="2" fillId="0" borderId="2" xfId="0" applyFont="1" applyBorder="1" applyAlignment="1">
      <alignment wrapText="1"/>
    </xf>
    <xf numFmtId="0" fontId="40" fillId="0" borderId="2" xfId="0" applyFont="1" applyBorder="1" applyAlignment="1">
      <alignment horizont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22" xfId="0" applyFill="1" applyBorder="1" applyAlignment="1">
      <alignment horizontal="right"/>
    </xf>
    <xf numFmtId="0" fontId="0" fillId="0" borderId="20" xfId="0" applyFill="1" applyBorder="1"/>
    <xf numFmtId="0" fontId="30" fillId="0" borderId="0" xfId="0" applyFont="1" applyFill="1" applyBorder="1" applyAlignment="1">
      <alignment vertical="top" wrapText="1"/>
    </xf>
    <xf numFmtId="0" fontId="0" fillId="0" borderId="0" xfId="0" applyFont="1" applyAlignment="1">
      <alignment horizontal="left" vertical="top"/>
    </xf>
    <xf numFmtId="0" fontId="35" fillId="7" borderId="2" xfId="0" applyFont="1" applyFill="1" applyBorder="1" applyAlignment="1">
      <alignment horizontal="center" wrapText="1"/>
    </xf>
    <xf numFmtId="0" fontId="40" fillId="4" borderId="0" xfId="0" applyFont="1" applyFill="1" applyBorder="1" applyAlignment="1">
      <alignment horizontal="center" wrapText="1"/>
    </xf>
    <xf numFmtId="0" fontId="2" fillId="4"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0" xfId="0" applyFont="1" applyFill="1" applyBorder="1" applyAlignment="1">
      <alignment wrapText="1"/>
    </xf>
    <xf numFmtId="0" fontId="0" fillId="0" borderId="0" xfId="0" applyFill="1" applyBorder="1" applyAlignment="1">
      <alignment vertical="top" wrapText="1"/>
    </xf>
    <xf numFmtId="0" fontId="2" fillId="9" borderId="0" xfId="0" applyFont="1" applyFill="1" applyBorder="1" applyAlignment="1">
      <alignment vertical="top" wrapText="1"/>
    </xf>
    <xf numFmtId="0" fontId="2" fillId="9" borderId="6" xfId="0" applyFont="1" applyFill="1" applyBorder="1" applyAlignment="1">
      <alignment vertical="top" wrapText="1"/>
    </xf>
    <xf numFmtId="0" fontId="24" fillId="0" borderId="7" xfId="0" applyFont="1" applyFill="1" applyBorder="1" applyAlignment="1">
      <alignment wrapText="1"/>
    </xf>
    <xf numFmtId="0" fontId="2" fillId="0" borderId="31" xfId="0" applyFont="1" applyBorder="1" applyAlignment="1">
      <alignment wrapText="1"/>
    </xf>
    <xf numFmtId="0" fontId="2" fillId="0" borderId="7" xfId="0" applyFont="1" applyFill="1" applyBorder="1" applyAlignment="1">
      <alignment horizontal="center" vertical="center" wrapText="1"/>
    </xf>
    <xf numFmtId="0" fontId="2" fillId="4" borderId="6" xfId="0" applyFont="1" applyFill="1" applyBorder="1" applyAlignment="1">
      <alignment wrapText="1"/>
    </xf>
    <xf numFmtId="0" fontId="2" fillId="4" borderId="6" xfId="0" applyFont="1" applyFill="1" applyBorder="1" applyAlignment="1">
      <alignment horizontal="left" vertical="top" wrapText="1"/>
    </xf>
    <xf numFmtId="0" fontId="0" fillId="4" borderId="6" xfId="0" applyFill="1" applyBorder="1"/>
    <xf numFmtId="0" fontId="0" fillId="0" borderId="0" xfId="0" applyFill="1" applyBorder="1" applyAlignment="1">
      <alignment horizontal="right"/>
    </xf>
    <xf numFmtId="0" fontId="0" fillId="0" borderId="7" xfId="0" applyFill="1" applyBorder="1" applyAlignment="1">
      <alignment horizontal="right"/>
    </xf>
    <xf numFmtId="0" fontId="0" fillId="0" borderId="9" xfId="0" applyFill="1" applyBorder="1"/>
    <xf numFmtId="0" fontId="0" fillId="0" borderId="10" xfId="0" applyFill="1" applyBorder="1"/>
    <xf numFmtId="0" fontId="0" fillId="0" borderId="5" xfId="0" applyFill="1" applyBorder="1"/>
    <xf numFmtId="0" fontId="0" fillId="0" borderId="3" xfId="0" applyFill="1" applyBorder="1" applyAlignment="1">
      <alignment wrapText="1"/>
    </xf>
    <xf numFmtId="0" fontId="0" fillId="0" borderId="4" xfId="0" applyFill="1" applyBorder="1" applyAlignment="1">
      <alignment wrapText="1"/>
    </xf>
    <xf numFmtId="0" fontId="2" fillId="8" borderId="5" xfId="0" applyFont="1" applyFill="1" applyBorder="1"/>
    <xf numFmtId="0" fontId="0" fillId="8" borderId="3" xfId="0" applyFill="1" applyBorder="1"/>
    <xf numFmtId="0" fontId="0" fillId="0" borderId="3" xfId="0" applyFill="1" applyBorder="1"/>
    <xf numFmtId="0" fontId="0" fillId="0" borderId="4" xfId="0" applyFill="1" applyBorder="1"/>
    <xf numFmtId="0" fontId="0" fillId="0" borderId="9" xfId="0" applyFill="1" applyBorder="1" applyAlignment="1">
      <alignment horizontal="right"/>
    </xf>
    <xf numFmtId="164" fontId="0" fillId="0" borderId="9" xfId="4" applyNumberFormat="1" applyFont="1" applyFill="1" applyBorder="1" applyAlignment="1">
      <alignment wrapText="1"/>
    </xf>
    <xf numFmtId="0" fontId="30" fillId="0" borderId="9" xfId="0" applyFont="1" applyFill="1" applyBorder="1" applyAlignment="1">
      <alignment horizontal="left" vertical="top" wrapText="1"/>
    </xf>
    <xf numFmtId="0" fontId="35" fillId="0" borderId="0" xfId="0" applyFont="1" applyFill="1" applyBorder="1" applyAlignment="1">
      <alignment horizontal="center" wrapText="1"/>
    </xf>
    <xf numFmtId="0" fontId="0" fillId="0" borderId="3" xfId="0" applyFill="1" applyBorder="1" applyAlignment="1">
      <alignment horizontal="right"/>
    </xf>
    <xf numFmtId="164" fontId="0" fillId="0" borderId="3" xfId="4" applyNumberFormat="1" applyFont="1" applyFill="1" applyBorder="1" applyAlignment="1">
      <alignment wrapText="1"/>
    </xf>
    <xf numFmtId="0" fontId="30" fillId="0" borderId="3" xfId="0" applyFont="1" applyFill="1" applyBorder="1" applyAlignment="1">
      <alignment horizontal="left" vertical="top" wrapText="1"/>
    </xf>
    <xf numFmtId="0" fontId="2" fillId="0" borderId="0" xfId="0" applyFont="1"/>
    <xf numFmtId="164" fontId="2" fillId="0" borderId="0" xfId="4" applyNumberFormat="1" applyFont="1" applyBorder="1"/>
    <xf numFmtId="0" fontId="27" fillId="0" borderId="0" xfId="0" applyFont="1"/>
    <xf numFmtId="0" fontId="2" fillId="0" borderId="0" xfId="0" applyFont="1" applyBorder="1"/>
    <xf numFmtId="164" fontId="0" fillId="7" borderId="12" xfId="4" applyNumberFormat="1" applyFont="1" applyFill="1" applyBorder="1"/>
    <xf numFmtId="164" fontId="2" fillId="0" borderId="0" xfId="4" applyNumberFormat="1" applyFont="1" applyFill="1" applyBorder="1"/>
    <xf numFmtId="0" fontId="35" fillId="7" borderId="33" xfId="0" applyFont="1" applyFill="1" applyBorder="1" applyAlignment="1">
      <alignment horizontal="center" wrapText="1"/>
    </xf>
    <xf numFmtId="0" fontId="2" fillId="0" borderId="25" xfId="0" applyFont="1" applyFill="1" applyBorder="1" applyAlignment="1">
      <alignment horizontal="center" wrapText="1"/>
    </xf>
    <xf numFmtId="0" fontId="24" fillId="0" borderId="2" xfId="0" applyFont="1" applyFill="1" applyBorder="1" applyAlignment="1">
      <alignment horizontal="center" wrapText="1"/>
    </xf>
    <xf numFmtId="0" fontId="11" fillId="0" borderId="0" xfId="0" applyFont="1" applyFill="1" applyBorder="1" applyAlignment="1">
      <alignment vertical="top" wrapText="1"/>
    </xf>
    <xf numFmtId="0" fontId="44" fillId="0" borderId="0" xfId="2" applyFont="1" applyFill="1"/>
    <xf numFmtId="0" fontId="0" fillId="0" borderId="6" xfId="0" applyBorder="1" applyAlignment="1">
      <alignment horizontal="left" vertical="top" wrapText="1"/>
    </xf>
    <xf numFmtId="0" fontId="0" fillId="0" borderId="0" xfId="0" applyBorder="1" applyAlignment="1">
      <alignment horizontal="left" vertical="top" wrapText="1"/>
    </xf>
    <xf numFmtId="164" fontId="9" fillId="7" borderId="23" xfId="4" applyNumberFormat="1" applyFont="1" applyFill="1" applyBorder="1"/>
    <xf numFmtId="0" fontId="0" fillId="0" borderId="22" xfId="0" applyFill="1" applyBorder="1"/>
    <xf numFmtId="0" fontId="4" fillId="7" borderId="0" xfId="0" applyFont="1" applyFill="1"/>
    <xf numFmtId="0" fontId="16" fillId="2" borderId="0" xfId="5" applyFont="1" applyFill="1"/>
    <xf numFmtId="0" fontId="0" fillId="0" borderId="6" xfId="0" applyBorder="1" applyAlignment="1"/>
    <xf numFmtId="0" fontId="0" fillId="0" borderId="0" xfId="0" applyBorder="1" applyAlignment="1"/>
    <xf numFmtId="164" fontId="0" fillId="0" borderId="0" xfId="4" applyNumberFormat="1" applyFont="1" applyBorder="1" applyAlignment="1">
      <alignment horizontal="center" vertical="center"/>
    </xf>
    <xf numFmtId="0" fontId="0" fillId="0" borderId="9" xfId="0" applyBorder="1" applyAlignment="1">
      <alignment horizontal="center"/>
    </xf>
    <xf numFmtId="0" fontId="24" fillId="0" borderId="5" xfId="0" applyFont="1" applyBorder="1"/>
    <xf numFmtId="0" fontId="51" fillId="0" borderId="3" xfId="0" applyFont="1" applyBorder="1"/>
    <xf numFmtId="0" fontId="0" fillId="0" borderId="3" xfId="0" applyBorder="1"/>
    <xf numFmtId="0" fontId="27" fillId="0" borderId="7" xfId="0" applyFont="1" applyBorder="1" applyAlignment="1">
      <alignment vertical="top" wrapText="1"/>
    </xf>
    <xf numFmtId="0" fontId="0" fillId="0" borderId="6" xfId="0" applyFill="1" applyBorder="1" applyAlignment="1">
      <alignment horizontal="left" vertical="top" wrapText="1"/>
    </xf>
    <xf numFmtId="164" fontId="27" fillId="0" borderId="0" xfId="4" applyNumberFormat="1" applyFont="1" applyFill="1" applyBorder="1" applyAlignment="1">
      <alignment horizontal="center" vertical="center" wrapText="1"/>
    </xf>
    <xf numFmtId="0" fontId="27" fillId="0" borderId="7" xfId="0" applyFont="1" applyFill="1" applyBorder="1" applyAlignment="1">
      <alignment vertical="top" wrapText="1"/>
    </xf>
    <xf numFmtId="164" fontId="27" fillId="0" borderId="0" xfId="4" applyNumberFormat="1" applyFont="1" applyBorder="1" applyAlignment="1">
      <alignment horizontal="center" vertical="center" wrapText="1"/>
    </xf>
    <xf numFmtId="164" fontId="2" fillId="5" borderId="0" xfId="4" applyNumberFormat="1" applyFont="1" applyFill="1" applyBorder="1" applyAlignment="1">
      <alignment horizontal="center" vertical="center" wrapText="1"/>
    </xf>
    <xf numFmtId="0" fontId="4" fillId="2" borderId="0" xfId="0" applyFont="1" applyFill="1" applyBorder="1"/>
    <xf numFmtId="0" fontId="4" fillId="2" borderId="7" xfId="0" applyFont="1" applyFill="1" applyBorder="1"/>
    <xf numFmtId="0" fontId="48" fillId="2" borderId="6" xfId="5" applyFont="1" applyFill="1" applyBorder="1" applyAlignment="1"/>
    <xf numFmtId="0" fontId="14" fillId="2" borderId="6" xfId="0" applyFont="1" applyFill="1" applyBorder="1"/>
    <xf numFmtId="0" fontId="16" fillId="2" borderId="0" xfId="5" applyFont="1" applyFill="1" applyBorder="1" applyAlignment="1"/>
    <xf numFmtId="0" fontId="14" fillId="2" borderId="0" xfId="0" applyFont="1" applyFill="1" applyBorder="1"/>
    <xf numFmtId="0" fontId="14" fillId="2" borderId="7" xfId="0" applyFont="1" applyFill="1" applyBorder="1"/>
    <xf numFmtId="0" fontId="16" fillId="2" borderId="6" xfId="5" applyFont="1" applyFill="1" applyBorder="1" applyAlignment="1"/>
    <xf numFmtId="0" fontId="27" fillId="0" borderId="6" xfId="0" applyFont="1" applyBorder="1" applyAlignment="1">
      <alignment vertical="top"/>
    </xf>
    <xf numFmtId="0" fontId="27" fillId="0" borderId="0" xfId="0" applyFont="1" applyAlignment="1">
      <alignment vertical="top"/>
    </xf>
    <xf numFmtId="164" fontId="0" fillId="0" borderId="0" xfId="4" applyNumberFormat="1" applyFont="1"/>
    <xf numFmtId="0" fontId="27" fillId="0" borderId="0" xfId="0" applyFont="1" applyBorder="1"/>
    <xf numFmtId="0" fontId="2" fillId="0" borderId="5" xfId="0" applyFont="1" applyBorder="1"/>
    <xf numFmtId="0" fontId="27" fillId="0" borderId="9" xfId="0" applyFont="1" applyFill="1" applyBorder="1"/>
    <xf numFmtId="0" fontId="52" fillId="0" borderId="3" xfId="0" applyFont="1" applyBorder="1"/>
    <xf numFmtId="0" fontId="18" fillId="0" borderId="0" xfId="0" applyFont="1" applyFill="1"/>
    <xf numFmtId="14" fontId="33" fillId="4" borderId="7" xfId="2" applyNumberFormat="1" applyFont="1" applyFill="1" applyBorder="1"/>
    <xf numFmtId="0" fontId="54" fillId="0" borderId="0" xfId="0" applyFont="1" applyFill="1" applyAlignment="1">
      <alignment horizontal="center"/>
    </xf>
    <xf numFmtId="0" fontId="11" fillId="0" borderId="0" xfId="0" applyFont="1" applyFill="1" applyAlignment="1">
      <alignment horizontal="right"/>
    </xf>
    <xf numFmtId="164" fontId="0" fillId="4" borderId="21" xfId="4" applyNumberFormat="1" applyFont="1" applyFill="1" applyBorder="1"/>
    <xf numFmtId="164" fontId="0" fillId="0" borderId="22" xfId="4" applyNumberFormat="1" applyFont="1" applyFill="1" applyBorder="1"/>
    <xf numFmtId="166" fontId="0" fillId="4" borderId="0" xfId="4" applyNumberFormat="1" applyFont="1" applyFill="1" applyBorder="1" applyAlignment="1">
      <alignment horizontal="center" vertical="center"/>
    </xf>
    <xf numFmtId="166" fontId="0" fillId="0" borderId="0" xfId="4" applyNumberFormat="1" applyFont="1" applyBorder="1"/>
    <xf numFmtId="166" fontId="0" fillId="0" borderId="0" xfId="4" applyNumberFormat="1" applyFont="1" applyBorder="1" applyAlignment="1">
      <alignment horizontal="center" vertical="center"/>
    </xf>
    <xf numFmtId="166" fontId="1" fillId="4" borderId="0" xfId="4" applyNumberFormat="1" applyFont="1" applyFill="1" applyBorder="1" applyAlignment="1">
      <alignment horizontal="center" vertical="center" wrapText="1"/>
    </xf>
    <xf numFmtId="166" fontId="27" fillId="0" borderId="0" xfId="4" applyNumberFormat="1" applyFont="1" applyFill="1" applyBorder="1" applyAlignment="1">
      <alignment horizontal="center" vertical="center" wrapText="1"/>
    </xf>
    <xf numFmtId="166" fontId="27" fillId="0" borderId="0" xfId="4" applyNumberFormat="1" applyFont="1" applyBorder="1" applyAlignment="1">
      <alignment horizontal="center" vertical="center" wrapText="1"/>
    </xf>
    <xf numFmtId="166" fontId="2" fillId="5" borderId="0" xfId="4" applyNumberFormat="1" applyFont="1" applyFill="1" applyBorder="1" applyAlignment="1">
      <alignment horizontal="center" vertical="center" wrapText="1"/>
    </xf>
    <xf numFmtId="164" fontId="0" fillId="0" borderId="0" xfId="0" applyNumberFormat="1"/>
    <xf numFmtId="0" fontId="2" fillId="0" borderId="6" xfId="0" applyFont="1" applyFill="1" applyBorder="1" applyAlignment="1">
      <alignment horizontal="left" vertical="top" wrapText="1"/>
    </xf>
    <xf numFmtId="164" fontId="2" fillId="4" borderId="0" xfId="4" applyNumberFormat="1" applyFont="1" applyFill="1" applyBorder="1" applyAlignment="1">
      <alignment horizontal="center" vertical="center" wrapText="1"/>
    </xf>
    <xf numFmtId="164" fontId="30" fillId="4" borderId="0" xfId="4" applyNumberFormat="1" applyFont="1"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xf>
    <xf numFmtId="166" fontId="0" fillId="0" borderId="0" xfId="4" applyNumberFormat="1" applyFont="1" applyFill="1" applyBorder="1" applyAlignment="1">
      <alignment horizontal="center" vertical="center"/>
    </xf>
    <xf numFmtId="0" fontId="0" fillId="0" borderId="7" xfId="0" applyBorder="1" applyAlignment="1">
      <alignment horizontal="center"/>
    </xf>
    <xf numFmtId="0" fontId="27" fillId="0" borderId="0" xfId="0" applyFont="1" applyFill="1" applyAlignment="1">
      <alignment horizontal="left" vertical="top" wrapText="1"/>
    </xf>
    <xf numFmtId="164" fontId="1" fillId="10" borderId="0" xfId="4" applyNumberFormat="1" applyFont="1" applyFill="1" applyBorder="1" applyAlignment="1">
      <alignment horizontal="center" vertical="center" wrapText="1"/>
    </xf>
    <xf numFmtId="0" fontId="2" fillId="0" borderId="6" xfId="0" applyFont="1" applyFill="1" applyBorder="1" applyAlignment="1">
      <alignment horizontal="left"/>
    </xf>
    <xf numFmtId="0" fontId="2" fillId="0" borderId="0" xfId="0" applyFont="1" applyFill="1" applyBorder="1" applyAlignment="1">
      <alignment horizontal="left" wrapText="1"/>
    </xf>
    <xf numFmtId="166" fontId="2" fillId="4" borderId="0" xfId="4" applyNumberFormat="1" applyFont="1" applyFill="1" applyBorder="1" applyAlignment="1">
      <alignment horizontal="left" wrapText="1"/>
    </xf>
    <xf numFmtId="0" fontId="2" fillId="0" borderId="0"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6" xfId="0" applyFont="1" applyFill="1" applyBorder="1" applyAlignment="1"/>
    <xf numFmtId="0" fontId="2" fillId="0" borderId="0" xfId="0" quotePrefix="1" applyFont="1" applyFill="1" applyBorder="1" applyAlignment="1">
      <alignment horizontal="center" wrapText="1"/>
    </xf>
    <xf numFmtId="0" fontId="27" fillId="0" borderId="3" xfId="0" applyFont="1" applyBorder="1"/>
    <xf numFmtId="164" fontId="0" fillId="0" borderId="7" xfId="4" applyNumberFormat="1" applyFont="1" applyFill="1" applyBorder="1"/>
    <xf numFmtId="164" fontId="2" fillId="4" borderId="0" xfId="4" applyNumberFormat="1" applyFont="1" applyFill="1" applyBorder="1" applyAlignment="1">
      <alignment wrapText="1"/>
    </xf>
    <xf numFmtId="164" fontId="0" fillId="4" borderId="0" xfId="4" applyNumberFormat="1" applyFont="1" applyFill="1" applyBorder="1" applyAlignment="1">
      <alignment horizontal="right"/>
    </xf>
    <xf numFmtId="164" fontId="0" fillId="0" borderId="12" xfId="4" applyNumberFormat="1" applyFont="1" applyFill="1" applyBorder="1" applyAlignment="1">
      <alignment horizontal="right"/>
    </xf>
    <xf numFmtId="164" fontId="0" fillId="0" borderId="32" xfId="4" applyNumberFormat="1" applyFont="1" applyFill="1" applyBorder="1" applyAlignment="1">
      <alignment horizontal="right"/>
    </xf>
    <xf numFmtId="164" fontId="0" fillId="0" borderId="0" xfId="4" applyNumberFormat="1" applyFont="1" applyFill="1" applyBorder="1" applyAlignment="1">
      <alignment horizontal="right"/>
    </xf>
    <xf numFmtId="164" fontId="0" fillId="0" borderId="12" xfId="4" applyNumberFormat="1" applyFont="1" applyFill="1" applyBorder="1"/>
    <xf numFmtId="0" fontId="5" fillId="0" borderId="3" xfId="0" applyFont="1" applyBorder="1"/>
    <xf numFmtId="164" fontId="0" fillId="0" borderId="0" xfId="4" applyNumberFormat="1" applyFont="1" applyBorder="1"/>
    <xf numFmtId="164" fontId="0" fillId="4" borderId="2" xfId="4" applyNumberFormat="1" applyFont="1" applyFill="1" applyBorder="1"/>
    <xf numFmtId="164" fontId="0" fillId="0" borderId="9" xfId="4" applyNumberFormat="1" applyFont="1" applyBorder="1"/>
    <xf numFmtId="0" fontId="11" fillId="0" borderId="0" xfId="0" applyFont="1" applyFill="1"/>
    <xf numFmtId="0" fontId="27" fillId="0" borderId="0" xfId="0" applyFont="1" applyAlignment="1">
      <alignment vertical="top" wrapText="1"/>
    </xf>
    <xf numFmtId="0" fontId="55" fillId="0" borderId="6" xfId="0" applyFont="1" applyBorder="1"/>
    <xf numFmtId="166" fontId="0" fillId="5" borderId="0" xfId="4" applyNumberFormat="1" applyFont="1" applyFill="1" applyBorder="1"/>
    <xf numFmtId="0" fontId="6" fillId="0" borderId="6" xfId="0" applyFont="1" applyBorder="1"/>
    <xf numFmtId="0" fontId="2" fillId="0" borderId="0" xfId="0" applyFont="1" applyBorder="1" applyAlignment="1">
      <alignment horizontal="left" wrapText="1"/>
    </xf>
    <xf numFmtId="0" fontId="30" fillId="0" borderId="0" xfId="0" applyFont="1" applyFill="1" applyBorder="1" applyAlignment="1">
      <alignment horizontal="left" vertical="top" wrapText="1"/>
    </xf>
    <xf numFmtId="0" fontId="2" fillId="0" borderId="6" xfId="0" quotePrefix="1" applyFont="1" applyFill="1" applyBorder="1" applyAlignment="1">
      <alignment horizontal="right" wrapText="1"/>
    </xf>
    <xf numFmtId="0" fontId="27" fillId="0" borderId="0" xfId="0" applyFont="1" applyFill="1" applyAlignment="1">
      <alignment vertical="top" wrapText="1"/>
    </xf>
    <xf numFmtId="164" fontId="0" fillId="4" borderId="0" xfId="4" applyNumberFormat="1" applyFont="1" applyFill="1" applyBorder="1" applyAlignment="1">
      <alignment wrapText="1"/>
    </xf>
    <xf numFmtId="0" fontId="2" fillId="0" borderId="0" xfId="0" applyFont="1" applyBorder="1" applyAlignment="1">
      <alignment horizontal="left" wrapText="1"/>
    </xf>
    <xf numFmtId="0" fontId="40" fillId="0" borderId="0" xfId="0" applyFont="1" applyFill="1" applyBorder="1" applyAlignment="1">
      <alignment horizontal="left" vertical="top" wrapText="1"/>
    </xf>
    <xf numFmtId="164" fontId="0" fillId="5" borderId="2" xfId="4" applyNumberFormat="1" applyFont="1" applyFill="1" applyBorder="1"/>
    <xf numFmtId="0" fontId="27" fillId="0" borderId="0" xfId="0" applyFont="1" applyFill="1" applyBorder="1"/>
    <xf numFmtId="164" fontId="2" fillId="10" borderId="0" xfId="4" applyNumberFormat="1" applyFont="1" applyFill="1" applyBorder="1"/>
    <xf numFmtId="164" fontId="0" fillId="10" borderId="0" xfId="4" applyNumberFormat="1" applyFont="1" applyFill="1"/>
    <xf numFmtId="164" fontId="0" fillId="5" borderId="0" xfId="4" applyNumberFormat="1" applyFont="1" applyFill="1" applyBorder="1"/>
    <xf numFmtId="164" fontId="0" fillId="5" borderId="25" xfId="0" applyNumberFormat="1" applyFill="1" applyBorder="1"/>
    <xf numFmtId="164" fontId="0" fillId="5" borderId="15" xfId="4" applyNumberFormat="1" applyFont="1" applyFill="1" applyBorder="1"/>
    <xf numFmtId="167" fontId="0" fillId="5" borderId="2" xfId="0" applyNumberFormat="1" applyFill="1" applyBorder="1"/>
    <xf numFmtId="49" fontId="0" fillId="4" borderId="0" xfId="0" applyNumberFormat="1" applyFill="1" applyAlignment="1">
      <alignment horizontal="left" wrapText="1"/>
    </xf>
    <xf numFmtId="49" fontId="0" fillId="0" borderId="0" xfId="0" applyNumberFormat="1" applyFill="1" applyAlignment="1">
      <alignment horizontal="center" wrapText="1"/>
    </xf>
    <xf numFmtId="0" fontId="34" fillId="0" borderId="0" xfId="0" applyFont="1" applyFill="1" applyBorder="1" applyAlignment="1">
      <alignment wrapText="1"/>
    </xf>
    <xf numFmtId="164" fontId="0" fillId="0" borderId="0" xfId="0" applyNumberFormat="1" applyFill="1" applyBorder="1" applyAlignment="1">
      <alignment horizontal="right"/>
    </xf>
    <xf numFmtId="0" fontId="6" fillId="0" borderId="2" xfId="0" applyFont="1" applyBorder="1" applyAlignment="1">
      <alignment horizontal="center" wrapText="1"/>
    </xf>
    <xf numFmtId="43" fontId="0" fillId="0" borderId="0" xfId="4" applyFont="1"/>
    <xf numFmtId="43" fontId="0" fillId="4" borderId="21" xfId="4" applyFont="1" applyFill="1" applyBorder="1"/>
    <xf numFmtId="43" fontId="0" fillId="4" borderId="0" xfId="4" applyFont="1" applyFill="1" applyBorder="1"/>
    <xf numFmtId="41" fontId="0" fillId="0" borderId="0" xfId="4" applyNumberFormat="1" applyFont="1" applyBorder="1" applyAlignment="1">
      <alignment horizontal="right" wrapText="1"/>
    </xf>
    <xf numFmtId="41" fontId="0" fillId="4" borderId="21" xfId="4" applyNumberFormat="1" applyFont="1" applyFill="1" applyBorder="1"/>
    <xf numFmtId="41" fontId="0" fillId="4" borderId="0" xfId="4" applyNumberFormat="1" applyFont="1" applyFill="1" applyBorder="1"/>
    <xf numFmtId="41" fontId="0" fillId="0" borderId="0" xfId="4" applyNumberFormat="1" applyFont="1" applyFill="1" applyBorder="1"/>
    <xf numFmtId="41" fontId="0" fillId="0" borderId="0" xfId="0" applyNumberFormat="1"/>
    <xf numFmtId="0" fontId="2" fillId="0" borderId="0" xfId="0" applyFont="1" applyFill="1" applyBorder="1" applyAlignment="1">
      <alignment wrapText="1"/>
    </xf>
    <xf numFmtId="0" fontId="2" fillId="5" borderId="34" xfId="0" applyFont="1" applyFill="1" applyBorder="1" applyAlignment="1">
      <alignment horizontal="center" wrapText="1"/>
    </xf>
    <xf numFmtId="0" fontId="2" fillId="0" borderId="35" xfId="0" applyFont="1" applyFill="1" applyBorder="1" applyAlignment="1">
      <alignment horizontal="center" wrapText="1"/>
    </xf>
    <xf numFmtId="0" fontId="30" fillId="0" borderId="21" xfId="0" applyFont="1" applyFill="1" applyBorder="1" applyAlignment="1">
      <alignment vertical="top" wrapText="1"/>
    </xf>
    <xf numFmtId="164" fontId="0" fillId="0" borderId="22" xfId="0" applyNumberFormat="1" applyFill="1" applyBorder="1" applyAlignment="1">
      <alignment horizontal="right"/>
    </xf>
    <xf numFmtId="0" fontId="0" fillId="0" borderId="19" xfId="0" applyFill="1" applyBorder="1" applyAlignment="1">
      <alignment wrapText="1"/>
    </xf>
    <xf numFmtId="41" fontId="0" fillId="0" borderId="22" xfId="4" applyNumberFormat="1" applyFont="1" applyBorder="1" applyAlignment="1">
      <alignment horizontal="right" wrapText="1"/>
    </xf>
    <xf numFmtId="0" fontId="0" fillId="0" borderId="20" xfId="0" applyFill="1" applyBorder="1" applyAlignment="1">
      <alignment wrapText="1"/>
    </xf>
    <xf numFmtId="0" fontId="35" fillId="0" borderId="19" xfId="0" applyFont="1" applyFill="1" applyBorder="1" applyAlignment="1">
      <alignment wrapText="1"/>
    </xf>
    <xf numFmtId="0" fontId="35" fillId="0" borderId="20" xfId="0" applyFont="1" applyFill="1" applyBorder="1" applyAlignment="1">
      <alignment wrapText="1"/>
    </xf>
    <xf numFmtId="0" fontId="0" fillId="0" borderId="36" xfId="0" applyBorder="1"/>
    <xf numFmtId="41" fontId="0" fillId="0" borderId="37" xfId="4" applyNumberFormat="1" applyFont="1" applyBorder="1"/>
    <xf numFmtId="0" fontId="0" fillId="0" borderId="37" xfId="0" applyBorder="1"/>
    <xf numFmtId="164" fontId="0" fillId="7" borderId="38" xfId="4" applyNumberFormat="1" applyFont="1" applyFill="1" applyBorder="1"/>
    <xf numFmtId="0" fontId="0" fillId="7" borderId="39" xfId="0" applyFill="1" applyBorder="1" applyAlignment="1">
      <alignment horizontal="center" wrapText="1"/>
    </xf>
    <xf numFmtId="0" fontId="33" fillId="4" borderId="0" xfId="0" applyFont="1" applyFill="1" applyBorder="1" applyAlignment="1">
      <alignment horizontal="center" wrapText="1"/>
    </xf>
    <xf numFmtId="41" fontId="33" fillId="0" borderId="0" xfId="4" applyNumberFormat="1" applyFont="1" applyFill="1" applyBorder="1" applyAlignment="1">
      <alignment horizontal="center" wrapText="1"/>
    </xf>
    <xf numFmtId="41" fontId="33" fillId="0" borderId="22" xfId="4" applyNumberFormat="1" applyFont="1" applyFill="1" applyBorder="1" applyAlignment="1">
      <alignment horizontal="center" wrapText="1"/>
    </xf>
    <xf numFmtId="164" fontId="33" fillId="0" borderId="0" xfId="4" applyNumberFormat="1" applyFont="1" applyFill="1" applyBorder="1" applyAlignment="1">
      <alignment horizontal="center" wrapText="1"/>
    </xf>
    <xf numFmtId="164" fontId="33" fillId="0" borderId="22" xfId="4" applyNumberFormat="1" applyFont="1" applyFill="1" applyBorder="1" applyAlignment="1">
      <alignment horizontal="center" wrapText="1"/>
    </xf>
    <xf numFmtId="14" fontId="9" fillId="4" borderId="7" xfId="2" applyNumberFormat="1" applyFill="1" applyBorder="1"/>
    <xf numFmtId="0" fontId="33" fillId="0" borderId="0" xfId="2" applyFont="1" applyFill="1"/>
    <xf numFmtId="0" fontId="40" fillId="0" borderId="0" xfId="2" applyFont="1" applyAlignment="1">
      <alignment wrapText="1"/>
    </xf>
    <xf numFmtId="0" fontId="33" fillId="4" borderId="0" xfId="0" applyFont="1" applyFill="1" applyAlignment="1">
      <alignment horizontal="center" vertical="center"/>
    </xf>
    <xf numFmtId="164" fontId="0" fillId="0" borderId="22" xfId="4" applyNumberFormat="1" applyFont="1" applyFill="1" applyBorder="1" applyAlignment="1">
      <alignment horizontal="right" wrapText="1"/>
    </xf>
    <xf numFmtId="43" fontId="0" fillId="0" borderId="0" xfId="0" applyNumberFormat="1" applyFont="1" applyFill="1" applyBorder="1"/>
    <xf numFmtId="166" fontId="0" fillId="5" borderId="2" xfId="4" applyNumberFormat="1" applyFont="1" applyFill="1" applyBorder="1"/>
    <xf numFmtId="164" fontId="0" fillId="0" borderId="0" xfId="0" applyNumberFormat="1" applyFont="1" applyFill="1" applyBorder="1"/>
    <xf numFmtId="168" fontId="0" fillId="0" borderId="22" xfId="4" applyNumberFormat="1" applyFont="1" applyFill="1" applyBorder="1"/>
    <xf numFmtId="0" fontId="35" fillId="0" borderId="2" xfId="0" applyFont="1" applyFill="1" applyBorder="1" applyAlignment="1">
      <alignment horizontal="center" wrapText="1"/>
    </xf>
    <xf numFmtId="0" fontId="4" fillId="3" borderId="0" xfId="0" applyFont="1" applyFill="1" applyAlignment="1">
      <alignment horizontal="left" wrapText="1"/>
    </xf>
    <xf numFmtId="0" fontId="14" fillId="2" borderId="0" xfId="0" applyFont="1" applyFill="1" applyAlignment="1">
      <alignment horizontal="left" wrapText="1"/>
    </xf>
    <xf numFmtId="0" fontId="41" fillId="0" borderId="0" xfId="0" applyFont="1" applyAlignment="1">
      <alignment horizontal="left" wrapText="1"/>
    </xf>
    <xf numFmtId="0" fontId="30" fillId="7" borderId="6" xfId="0" applyFont="1" applyFill="1" applyBorder="1" applyAlignment="1">
      <alignment horizontal="left" vertical="top" wrapText="1"/>
    </xf>
    <xf numFmtId="0" fontId="30" fillId="7" borderId="0" xfId="0" applyFont="1" applyFill="1" applyBorder="1" applyAlignment="1">
      <alignment horizontal="left" vertical="top" wrapText="1"/>
    </xf>
    <xf numFmtId="0" fontId="36" fillId="0" borderId="6" xfId="0" applyFont="1" applyBorder="1" applyAlignment="1">
      <alignment horizontal="left" wrapText="1"/>
    </xf>
    <xf numFmtId="0" fontId="36" fillId="0" borderId="0" xfId="0" applyFont="1" applyBorder="1" applyAlignment="1">
      <alignment horizontal="left" wrapText="1"/>
    </xf>
    <xf numFmtId="0" fontId="43" fillId="0" borderId="1" xfId="2" applyFont="1" applyBorder="1" applyAlignment="1">
      <alignment horizontal="left" vertical="top" wrapText="1"/>
    </xf>
    <xf numFmtId="0" fontId="43" fillId="0" borderId="13" xfId="2" applyFont="1" applyBorder="1" applyAlignment="1">
      <alignment horizontal="left" vertical="top" wrapText="1"/>
    </xf>
    <xf numFmtId="0" fontId="43" fillId="0" borderId="14" xfId="2" applyFont="1" applyBorder="1" applyAlignment="1">
      <alignment horizontal="left" vertical="top" wrapText="1"/>
    </xf>
    <xf numFmtId="0" fontId="43" fillId="0" borderId="5" xfId="2" applyFont="1" applyBorder="1" applyAlignment="1">
      <alignment horizontal="left" vertical="top" wrapText="1"/>
    </xf>
    <xf numFmtId="0" fontId="43" fillId="0" borderId="3" xfId="2" applyFont="1" applyBorder="1" applyAlignment="1">
      <alignment horizontal="left" vertical="top" wrapText="1"/>
    </xf>
    <xf numFmtId="0" fontId="43" fillId="0" borderId="4" xfId="2" applyFont="1" applyBorder="1" applyAlignment="1">
      <alignment horizontal="left" vertical="top" wrapText="1"/>
    </xf>
    <xf numFmtId="0" fontId="43" fillId="0" borderId="6" xfId="2" applyFont="1" applyBorder="1" applyAlignment="1">
      <alignment horizontal="left" vertical="top" wrapText="1"/>
    </xf>
    <xf numFmtId="0" fontId="43" fillId="0" borderId="0" xfId="2" applyFont="1" applyBorder="1" applyAlignment="1">
      <alignment horizontal="left" vertical="top" wrapText="1"/>
    </xf>
    <xf numFmtId="0" fontId="43" fillId="0" borderId="7" xfId="2" applyFont="1" applyBorder="1" applyAlignment="1">
      <alignment horizontal="left" vertical="top" wrapText="1"/>
    </xf>
    <xf numFmtId="0" fontId="43" fillId="0" borderId="8" xfId="2" applyFont="1" applyBorder="1" applyAlignment="1">
      <alignment horizontal="left" vertical="top" wrapText="1"/>
    </xf>
    <xf numFmtId="0" fontId="43" fillId="0" borderId="9" xfId="2" applyFont="1" applyBorder="1" applyAlignment="1">
      <alignment horizontal="left" vertical="top" wrapText="1"/>
    </xf>
    <xf numFmtId="0" fontId="43" fillId="0" borderId="10" xfId="2" applyFont="1" applyBorder="1" applyAlignment="1">
      <alignment horizontal="left" vertical="top" wrapText="1"/>
    </xf>
    <xf numFmtId="0" fontId="34" fillId="0" borderId="1"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14" xfId="0" applyFont="1" applyFill="1" applyBorder="1" applyAlignment="1">
      <alignment horizontal="left" vertical="top" wrapText="1"/>
    </xf>
    <xf numFmtId="0" fontId="32" fillId="2" borderId="8" xfId="0" applyFont="1" applyFill="1" applyBorder="1" applyAlignment="1">
      <alignment horizontal="left" vertical="top" wrapText="1"/>
    </xf>
    <xf numFmtId="0" fontId="32" fillId="2" borderId="9" xfId="0" applyFont="1" applyFill="1" applyBorder="1" applyAlignment="1">
      <alignment horizontal="left" vertical="top" wrapText="1"/>
    </xf>
    <xf numFmtId="0" fontId="32" fillId="2" borderId="10" xfId="0" applyFont="1" applyFill="1" applyBorder="1" applyAlignment="1">
      <alignment horizontal="left" vertical="top" wrapText="1"/>
    </xf>
    <xf numFmtId="0" fontId="31" fillId="0" borderId="1"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31" fillId="0" borderId="5" xfId="0" applyFont="1" applyBorder="1" applyAlignment="1">
      <alignment horizontal="left" vertical="top"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31" fillId="0" borderId="10" xfId="0" applyFont="1" applyBorder="1" applyAlignment="1">
      <alignment horizontal="left" vertical="top" wrapText="1"/>
    </xf>
    <xf numFmtId="0" fontId="45" fillId="0" borderId="1" xfId="2" applyFont="1" applyBorder="1" applyAlignment="1">
      <alignment horizontal="left" vertical="top" wrapText="1"/>
    </xf>
    <xf numFmtId="0" fontId="45" fillId="0" borderId="13" xfId="2" applyFont="1" applyBorder="1" applyAlignment="1">
      <alignment horizontal="left" vertical="top" wrapText="1"/>
    </xf>
    <xf numFmtId="0" fontId="45" fillId="0" borderId="14" xfId="2" applyFont="1" applyBorder="1" applyAlignment="1">
      <alignment horizontal="left" vertical="top" wrapText="1"/>
    </xf>
    <xf numFmtId="0" fontId="31" fillId="0" borderId="1" xfId="0" applyFont="1" applyFill="1" applyBorder="1" applyAlignment="1">
      <alignment horizontal="left" vertical="top" wrapText="1"/>
    </xf>
    <xf numFmtId="0" fontId="32" fillId="2" borderId="5" xfId="0" applyFont="1" applyFill="1" applyBorder="1" applyAlignment="1">
      <alignment horizontal="left" wrapText="1"/>
    </xf>
    <xf numFmtId="0" fontId="32" fillId="2" borderId="3" xfId="0" applyFont="1" applyFill="1" applyBorder="1" applyAlignment="1">
      <alignment horizontal="left" wrapText="1"/>
    </xf>
    <xf numFmtId="0" fontId="32" fillId="2" borderId="4" xfId="0" applyFont="1" applyFill="1" applyBorder="1" applyAlignment="1">
      <alignment horizontal="left" wrapText="1"/>
    </xf>
    <xf numFmtId="0" fontId="27" fillId="0" borderId="6"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0" borderId="6" xfId="0" applyFont="1" applyBorder="1" applyAlignment="1">
      <alignment horizontal="left" wrapText="1"/>
    </xf>
    <xf numFmtId="0" fontId="2" fillId="0" borderId="0" xfId="0" applyFont="1"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2" fillId="0" borderId="16" xfId="2" applyFont="1" applyBorder="1" applyAlignment="1">
      <alignment horizontal="center"/>
    </xf>
    <xf numFmtId="0" fontId="2" fillId="0" borderId="17" xfId="2" applyFont="1" applyBorder="1" applyAlignment="1">
      <alignment horizontal="center"/>
    </xf>
    <xf numFmtId="0" fontId="2" fillId="0" borderId="18" xfId="2" applyFont="1" applyBorder="1" applyAlignment="1">
      <alignment horizontal="center"/>
    </xf>
    <xf numFmtId="0" fontId="32" fillId="0" borderId="5" xfId="0" applyFont="1" applyBorder="1" applyAlignment="1">
      <alignment horizontal="left" vertical="top" wrapTex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2" fillId="0" borderId="0" xfId="2" applyFont="1" applyFill="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2" xfId="2" applyFont="1" applyBorder="1" applyAlignment="1">
      <alignment horizontal="center" wrapText="1"/>
    </xf>
    <xf numFmtId="0" fontId="10" fillId="0" borderId="0" xfId="2" applyFont="1" applyBorder="1" applyAlignment="1">
      <alignment horizontal="center" wrapText="1"/>
    </xf>
    <xf numFmtId="0" fontId="10" fillId="0" borderId="2" xfId="2" applyFont="1" applyBorder="1" applyAlignment="1">
      <alignment horizontal="center" wrapText="1"/>
    </xf>
    <xf numFmtId="0" fontId="10" fillId="0" borderId="0" xfId="2" applyFont="1" applyBorder="1" applyAlignment="1">
      <alignment horizontal="center"/>
    </xf>
    <xf numFmtId="0" fontId="10" fillId="0" borderId="2" xfId="2" applyFont="1" applyBorder="1" applyAlignment="1">
      <alignment horizontal="center"/>
    </xf>
    <xf numFmtId="0" fontId="2" fillId="5" borderId="1" xfId="0" applyFont="1" applyFill="1" applyBorder="1" applyAlignment="1">
      <alignment horizontal="center" wrapText="1"/>
    </xf>
    <xf numFmtId="0" fontId="2" fillId="5" borderId="14" xfId="0" applyFont="1" applyFill="1" applyBorder="1" applyAlignment="1">
      <alignment horizontal="center" wrapText="1"/>
    </xf>
    <xf numFmtId="0" fontId="2" fillId="0" borderId="0" xfId="0" applyFont="1" applyFill="1" applyBorder="1" applyAlignment="1">
      <alignment horizontal="center" wrapText="1"/>
    </xf>
    <xf numFmtId="0" fontId="2" fillId="9" borderId="0" xfId="0" applyFont="1" applyFill="1" applyAlignment="1">
      <alignment horizontal="left" vertical="top" wrapText="1"/>
    </xf>
    <xf numFmtId="0" fontId="2" fillId="9" borderId="0" xfId="0" applyFont="1" applyFill="1" applyBorder="1" applyAlignment="1">
      <alignment horizontal="left" vertical="top" wrapText="1"/>
    </xf>
    <xf numFmtId="0" fontId="0" fillId="0" borderId="0" xfId="0" applyFont="1" applyAlignment="1">
      <alignment horizontal="left" vertical="top" wrapText="1"/>
    </xf>
    <xf numFmtId="0" fontId="24" fillId="5" borderId="1" xfId="0" applyFont="1" applyFill="1" applyBorder="1" applyAlignment="1">
      <alignment horizontal="center" wrapText="1"/>
    </xf>
    <xf numFmtId="0" fontId="24" fillId="5" borderId="13" xfId="0" applyFont="1" applyFill="1" applyBorder="1" applyAlignment="1">
      <alignment horizontal="center" wrapText="1"/>
    </xf>
    <xf numFmtId="0" fontId="0" fillId="0" borderId="0" xfId="0" applyFill="1" applyBorder="1" applyAlignment="1">
      <alignment horizontal="left" vertical="top" wrapText="1"/>
    </xf>
    <xf numFmtId="0" fontId="24" fillId="5" borderId="14" xfId="0" applyFont="1" applyFill="1" applyBorder="1" applyAlignment="1">
      <alignment horizontal="center"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3" fillId="0" borderId="5" xfId="0" applyFont="1" applyBorder="1" applyAlignment="1">
      <alignment horizontal="left" vertical="top" wrapText="1"/>
    </xf>
    <xf numFmtId="0" fontId="33" fillId="0" borderId="3" xfId="0" applyFont="1" applyBorder="1" applyAlignment="1">
      <alignment horizontal="left" vertical="top" wrapText="1"/>
    </xf>
    <xf numFmtId="0" fontId="33" fillId="0" borderId="4" xfId="0" applyFont="1" applyBorder="1" applyAlignment="1">
      <alignment horizontal="left" vertical="top" wrapText="1"/>
    </xf>
    <xf numFmtId="0" fontId="33" fillId="0" borderId="6" xfId="0" applyFont="1" applyBorder="1" applyAlignment="1">
      <alignment horizontal="left" vertical="top" wrapText="1"/>
    </xf>
    <xf numFmtId="0" fontId="33" fillId="0" borderId="0"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0" fillId="0" borderId="7" xfId="0" applyBorder="1" applyAlignment="1">
      <alignment horizontal="left" vertical="top" wrapText="1"/>
    </xf>
    <xf numFmtId="0" fontId="24" fillId="5" borderId="30" xfId="0" applyFont="1" applyFill="1" applyBorder="1" applyAlignment="1">
      <alignment horizontal="center" wrapText="1"/>
    </xf>
    <xf numFmtId="0" fontId="0" fillId="0" borderId="5"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4" fontId="10" fillId="8" borderId="5" xfId="2" applyNumberFormat="1" applyFont="1" applyFill="1" applyBorder="1" applyAlignment="1">
      <alignment horizontal="left" vertical="center" wrapText="1"/>
    </xf>
    <xf numFmtId="14" fontId="10" fillId="8" borderId="4" xfId="2" applyNumberFormat="1" applyFont="1" applyFill="1" applyBorder="1" applyAlignment="1">
      <alignment horizontal="left" vertical="center" wrapText="1"/>
    </xf>
    <xf numFmtId="0" fontId="32" fillId="0" borderId="1"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pplyAlignment="1">
      <alignment horizontal="left" vertical="top" wrapText="1"/>
    </xf>
    <xf numFmtId="0" fontId="0" fillId="0" borderId="5"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40" fillId="0" borderId="5" xfId="0" applyFont="1" applyFill="1" applyBorder="1" applyAlignment="1">
      <alignment horizontal="left" vertical="top" wrapText="1"/>
    </xf>
    <xf numFmtId="0" fontId="40" fillId="0" borderId="3" xfId="0" applyFont="1" applyFill="1" applyBorder="1" applyAlignment="1">
      <alignment horizontal="left" vertical="top" wrapText="1"/>
    </xf>
    <xf numFmtId="0" fontId="40" fillId="0" borderId="4" xfId="0" applyFont="1" applyFill="1" applyBorder="1" applyAlignment="1">
      <alignment horizontal="left" vertical="top" wrapText="1"/>
    </xf>
    <xf numFmtId="0" fontId="40" fillId="0" borderId="6"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7" xfId="0" applyFont="1" applyFill="1" applyBorder="1" applyAlignment="1">
      <alignment horizontal="left" vertical="top" wrapText="1"/>
    </xf>
    <xf numFmtId="0" fontId="40" fillId="0" borderId="8" xfId="0" applyFont="1" applyFill="1" applyBorder="1" applyAlignment="1">
      <alignment horizontal="left" vertical="top" wrapText="1"/>
    </xf>
    <xf numFmtId="0" fontId="40" fillId="0" borderId="9" xfId="0" applyFont="1" applyFill="1" applyBorder="1" applyAlignment="1">
      <alignment horizontal="left" vertical="top" wrapText="1"/>
    </xf>
    <xf numFmtId="0" fontId="40" fillId="0" borderId="10" xfId="0" applyFont="1" applyFill="1" applyBorder="1" applyAlignment="1">
      <alignment horizontal="left" vertical="top"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0" fillId="0" borderId="0" xfId="0" applyAlignment="1">
      <alignment horizontal="left" wrapText="1"/>
    </xf>
    <xf numFmtId="0" fontId="14" fillId="2" borderId="5" xfId="0" applyFont="1" applyFill="1" applyBorder="1" applyAlignment="1">
      <alignment horizontal="left" wrapText="1"/>
    </xf>
    <xf numFmtId="0" fontId="14" fillId="2" borderId="3" xfId="0" applyFont="1" applyFill="1" applyBorder="1" applyAlignment="1">
      <alignment horizontal="left" wrapText="1"/>
    </xf>
    <xf numFmtId="0" fontId="14" fillId="2" borderId="4" xfId="0" applyFont="1" applyFill="1" applyBorder="1" applyAlignment="1">
      <alignment horizontal="left"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2" fillId="0" borderId="5" xfId="0" applyFont="1" applyBorder="1" applyAlignment="1">
      <alignment horizontal="left" wrapText="1"/>
    </xf>
    <xf numFmtId="0" fontId="2" fillId="0" borderId="3" xfId="0" applyFont="1" applyBorder="1" applyAlignment="1">
      <alignment horizontal="left" wrapText="1"/>
    </xf>
    <xf numFmtId="0" fontId="0" fillId="0" borderId="0" xfId="0" applyBorder="1" applyAlignment="1">
      <alignment horizontal="left" wrapText="1"/>
    </xf>
  </cellXfs>
  <cellStyles count="6">
    <cellStyle name="Comma" xfId="4" builtinId="3"/>
    <cellStyle name="Hyperlink" xfId="5" builtinId="8"/>
    <cellStyle name="Normal" xfId="0" builtinId="0"/>
    <cellStyle name="Normal 2" xfId="2" xr:uid="{7D6D3C9E-ADF4-4C62-A6CD-44457FB2CFF0}"/>
    <cellStyle name="Percent" xfId="1" builtinId="5"/>
    <cellStyle name="Percent 2" xfId="3" xr:uid="{3180B500-0914-4389-BF2A-32C36977A12B}"/>
  </cellStyles>
  <dxfs count="0"/>
  <tableStyles count="0" defaultTableStyle="TableStyleMedium2" defaultPivotStyle="PivotStyleLight16"/>
  <colors>
    <mruColors>
      <color rgb="FF9BC2E6"/>
      <color rgb="FF72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0</xdr:row>
      <xdr:rowOff>161925</xdr:rowOff>
    </xdr:from>
    <xdr:to>
      <xdr:col>16</xdr:col>
      <xdr:colOff>359880</xdr:colOff>
      <xdr:row>5</xdr:row>
      <xdr:rowOff>84701</xdr:rowOff>
    </xdr:to>
    <xdr:pic>
      <xdr:nvPicPr>
        <xdr:cNvPr id="3" name="Picture 2">
          <a:extLst>
            <a:ext uri="{FF2B5EF4-FFF2-40B4-BE49-F238E27FC236}">
              <a16:creationId xmlns:a16="http://schemas.microsoft.com/office/drawing/2014/main" id="{87544A50-E1AA-424E-BCF5-C0A7792B5B60}"/>
            </a:ext>
          </a:extLst>
        </xdr:cNvPr>
        <xdr:cNvPicPr>
          <a:picLocks noChangeAspect="1"/>
        </xdr:cNvPicPr>
      </xdr:nvPicPr>
      <xdr:blipFill>
        <a:blip xmlns:r="http://schemas.openxmlformats.org/officeDocument/2006/relationships" r:embed="rId1"/>
        <a:stretch>
          <a:fillRect/>
        </a:stretch>
      </xdr:blipFill>
      <xdr:spPr>
        <a:xfrm>
          <a:off x="5229225" y="161925"/>
          <a:ext cx="5695951" cy="1094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icpa.org/interestareas/privatecompaniespracticesection/qualityservicesdelivery/sba-paycheck-protection-program-resources-for-cpas.html" TargetMode="External"/><Relationship Id="rId1" Type="http://schemas.openxmlformats.org/officeDocument/2006/relationships/hyperlink" Target="https://home.treasury.gov/system/files/136/3245-0407-SBA-Form-3508-PPP-Forgiveness-Applic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DA0A3-1F19-4170-BF33-98D866D9F833}">
  <sheetPr>
    <pageSetUpPr fitToPage="1"/>
  </sheetPr>
  <dimension ref="A1:R39"/>
  <sheetViews>
    <sheetView showGridLines="0" tabSelected="1" zoomScale="115" zoomScaleNormal="115" zoomScalePageLayoutView="70" workbookViewId="0">
      <selection activeCell="H17" sqref="H17"/>
    </sheetView>
  </sheetViews>
  <sheetFormatPr defaultRowHeight="15" x14ac:dyDescent="0.25"/>
  <cols>
    <col min="1" max="1" width="11.140625" customWidth="1"/>
    <col min="15" max="15" width="9.7109375" customWidth="1"/>
    <col min="18" max="18" width="10" customWidth="1"/>
  </cols>
  <sheetData>
    <row r="1" spans="1:15" ht="21" x14ac:dyDescent="0.35">
      <c r="A1" s="19" t="s">
        <v>6</v>
      </c>
    </row>
    <row r="2" spans="1:15" ht="21" x14ac:dyDescent="0.35">
      <c r="A2" s="19" t="s">
        <v>1</v>
      </c>
    </row>
    <row r="3" spans="1:15" ht="21" x14ac:dyDescent="0.35">
      <c r="A3" s="5" t="s">
        <v>155</v>
      </c>
    </row>
    <row r="4" spans="1:15" ht="15" customHeight="1" x14ac:dyDescent="0.35">
      <c r="A4" s="5"/>
    </row>
    <row r="5" spans="1:15" x14ac:dyDescent="0.25">
      <c r="A5" s="4"/>
      <c r="B5" s="3"/>
    </row>
    <row r="6" spans="1:15" x14ac:dyDescent="0.25">
      <c r="A6" s="4"/>
      <c r="B6" s="3"/>
    </row>
    <row r="7" spans="1:15" s="2" customFormat="1" ht="18.75" x14ac:dyDescent="0.3"/>
    <row r="8" spans="1:15" s="2" customFormat="1" ht="21" x14ac:dyDescent="0.35">
      <c r="A8" s="19" t="s">
        <v>0</v>
      </c>
    </row>
    <row r="9" spans="1:15" s="2" customFormat="1" ht="18.75" x14ac:dyDescent="0.3">
      <c r="A9" s="60" t="s">
        <v>154</v>
      </c>
      <c r="B9" s="60"/>
      <c r="C9" s="60"/>
      <c r="D9" s="60"/>
      <c r="E9" s="60"/>
      <c r="F9" s="60"/>
      <c r="G9" s="60"/>
      <c r="H9" s="60"/>
      <c r="I9" s="60"/>
      <c r="J9" s="60"/>
      <c r="K9" s="60"/>
      <c r="L9" s="60"/>
      <c r="M9" s="60"/>
      <c r="N9" s="60"/>
      <c r="O9" s="60"/>
    </row>
    <row r="10" spans="1:15" s="2" customFormat="1" ht="18.75" x14ac:dyDescent="0.3">
      <c r="A10" s="292" t="s">
        <v>163</v>
      </c>
      <c r="B10" s="292"/>
      <c r="C10" s="292"/>
      <c r="D10" s="292"/>
      <c r="E10" s="292"/>
      <c r="F10" s="292"/>
      <c r="G10" s="292"/>
      <c r="H10" s="292"/>
      <c r="I10" s="292"/>
      <c r="J10" s="292"/>
      <c r="K10" s="292"/>
      <c r="L10" s="292"/>
      <c r="M10" s="292"/>
      <c r="N10" s="292"/>
      <c r="O10" s="292"/>
    </row>
    <row r="11" spans="1:15" s="2" customFormat="1" ht="8.4499999999999993" customHeight="1" x14ac:dyDescent="0.35">
      <c r="A11" s="19"/>
    </row>
    <row r="12" spans="1:15" s="61" customFormat="1" ht="18" customHeight="1" x14ac:dyDescent="0.3">
      <c r="A12" s="68">
        <v>1</v>
      </c>
      <c r="B12" s="61" t="s">
        <v>53</v>
      </c>
    </row>
    <row r="13" spans="1:15" s="61" customFormat="1" ht="8.4499999999999993" customHeight="1" x14ac:dyDescent="0.35">
      <c r="A13" s="322"/>
    </row>
    <row r="14" spans="1:15" s="61" customFormat="1" ht="18.75" x14ac:dyDescent="0.3">
      <c r="A14" s="68">
        <v>2</v>
      </c>
      <c r="B14" s="61" t="s">
        <v>165</v>
      </c>
    </row>
    <row r="15" spans="1:15" s="61" customFormat="1" ht="12" customHeight="1" x14ac:dyDescent="0.3">
      <c r="A15" s="68"/>
    </row>
    <row r="16" spans="1:15" s="61" customFormat="1" ht="18.75" x14ac:dyDescent="0.3">
      <c r="A16" s="68">
        <v>3</v>
      </c>
      <c r="B16" s="61" t="s">
        <v>168</v>
      </c>
    </row>
    <row r="17" spans="1:18" s="61" customFormat="1" ht="9.75" customHeight="1" x14ac:dyDescent="0.3">
      <c r="A17" s="68"/>
    </row>
    <row r="18" spans="1:18" s="61" customFormat="1" ht="18.75" x14ac:dyDescent="0.3">
      <c r="A18" s="20">
        <v>4</v>
      </c>
      <c r="B18" s="61" t="s">
        <v>29</v>
      </c>
    </row>
    <row r="19" spans="1:18" s="2" customFormat="1" ht="11.45" customHeight="1" x14ac:dyDescent="0.3">
      <c r="A19" s="20"/>
    </row>
    <row r="20" spans="1:18" s="2" customFormat="1" ht="18.75" x14ac:dyDescent="0.3">
      <c r="A20" s="101">
        <v>5</v>
      </c>
      <c r="B20" s="2" t="s">
        <v>30</v>
      </c>
    </row>
    <row r="21" spans="1:18" s="2" customFormat="1" ht="18.75" x14ac:dyDescent="0.3">
      <c r="A21" s="1"/>
      <c r="C21" s="71" t="s">
        <v>31</v>
      </c>
    </row>
    <row r="22" spans="1:18" s="2" customFormat="1" ht="9" customHeight="1" x14ac:dyDescent="0.3">
      <c r="A22" s="1"/>
    </row>
    <row r="23" spans="1:18" s="2" customFormat="1" ht="18.75" x14ac:dyDescent="0.3">
      <c r="A23" s="1"/>
      <c r="B23" s="59" t="s">
        <v>26</v>
      </c>
    </row>
    <row r="24" spans="1:18" s="2" customFormat="1" ht="9.9499999999999993" customHeight="1" x14ac:dyDescent="0.3">
      <c r="A24" s="1"/>
      <c r="B24" s="59"/>
    </row>
    <row r="25" spans="1:18" s="2" customFormat="1" ht="37.5" customHeight="1" x14ac:dyDescent="0.3">
      <c r="A25" s="101">
        <v>6</v>
      </c>
      <c r="B25" s="431" t="s">
        <v>57</v>
      </c>
      <c r="C25" s="431"/>
      <c r="D25" s="431"/>
      <c r="E25" s="431"/>
      <c r="F25" s="431"/>
      <c r="G25" s="431"/>
      <c r="H25" s="431"/>
      <c r="I25" s="431"/>
      <c r="J25" s="431"/>
      <c r="K25" s="431"/>
      <c r="L25" s="431"/>
      <c r="M25" s="431"/>
      <c r="N25" s="431"/>
      <c r="O25" s="431"/>
      <c r="P25" s="431"/>
      <c r="Q25" s="431"/>
      <c r="R25" s="431"/>
    </row>
    <row r="26" spans="1:18" s="2" customFormat="1" ht="12.75" customHeight="1" x14ac:dyDescent="0.3">
      <c r="A26" s="1"/>
      <c r="B26" s="59"/>
    </row>
    <row r="27" spans="1:18" s="2" customFormat="1" ht="21" x14ac:dyDescent="0.35">
      <c r="A27" s="11" t="s">
        <v>10</v>
      </c>
      <c r="B27" s="430" t="s">
        <v>52</v>
      </c>
      <c r="C27" s="430"/>
      <c r="D27" s="430"/>
      <c r="E27" s="430"/>
      <c r="F27" s="430"/>
      <c r="G27" s="430"/>
      <c r="H27" s="430"/>
      <c r="I27" s="430"/>
      <c r="J27" s="430"/>
      <c r="K27" s="430"/>
      <c r="L27" s="430"/>
      <c r="M27" s="430"/>
      <c r="N27" s="430"/>
      <c r="O27" s="430"/>
      <c r="P27" s="430"/>
      <c r="Q27" s="430"/>
      <c r="R27" s="430"/>
    </row>
    <row r="28" spans="1:18" s="2" customFormat="1" ht="18" customHeight="1" x14ac:dyDescent="0.35">
      <c r="A28" s="12"/>
      <c r="B28" s="54" t="s">
        <v>40</v>
      </c>
      <c r="C28" s="13"/>
      <c r="D28" s="13"/>
      <c r="E28" s="150"/>
      <c r="F28" s="62"/>
      <c r="G28" s="62"/>
      <c r="H28" s="62"/>
      <c r="I28" s="137"/>
      <c r="J28" s="13"/>
      <c r="K28" s="13"/>
      <c r="L28" s="149"/>
      <c r="M28" s="13"/>
      <c r="N28" s="13"/>
      <c r="O28" s="13"/>
      <c r="P28" s="13"/>
      <c r="Q28" s="13"/>
      <c r="R28" s="13"/>
    </row>
    <row r="29" spans="1:18" s="2" customFormat="1" ht="18" customHeight="1" x14ac:dyDescent="0.35">
      <c r="A29" s="12"/>
      <c r="B29" s="293" t="s">
        <v>156</v>
      </c>
      <c r="C29" s="137"/>
      <c r="D29" s="137"/>
      <c r="E29" s="150"/>
      <c r="F29" s="62"/>
      <c r="G29" s="62"/>
      <c r="H29" s="62"/>
      <c r="I29" s="137"/>
      <c r="J29" s="137"/>
      <c r="K29" s="137"/>
      <c r="L29" s="149"/>
      <c r="M29" s="137"/>
      <c r="N29" s="137"/>
      <c r="O29" s="137"/>
      <c r="P29" s="137"/>
      <c r="Q29" s="137"/>
      <c r="R29" s="137"/>
    </row>
    <row r="30" spans="1:18" s="2" customFormat="1" ht="21" x14ac:dyDescent="0.35">
      <c r="A30" s="13"/>
      <c r="B30" s="430" t="s">
        <v>27</v>
      </c>
      <c r="C30" s="430"/>
      <c r="D30" s="430"/>
      <c r="E30" s="430"/>
      <c r="F30" s="430"/>
      <c r="G30" s="430"/>
      <c r="H30" s="430"/>
      <c r="I30" s="430"/>
      <c r="J30" s="430"/>
      <c r="K30" s="430"/>
      <c r="L30" s="430"/>
      <c r="M30" s="430"/>
      <c r="N30" s="430"/>
      <c r="O30" s="430"/>
      <c r="P30" s="430"/>
      <c r="Q30" s="430"/>
      <c r="R30" s="430"/>
    </row>
    <row r="31" spans="1:18" s="2" customFormat="1" ht="21" x14ac:dyDescent="0.35">
      <c r="A31" s="13"/>
      <c r="B31" s="430"/>
      <c r="C31" s="430"/>
      <c r="D31" s="430"/>
      <c r="E31" s="430"/>
      <c r="F31" s="430"/>
      <c r="G31" s="430"/>
      <c r="H31" s="430"/>
      <c r="I31" s="430"/>
      <c r="J31" s="430"/>
      <c r="K31" s="430"/>
      <c r="L31" s="430"/>
      <c r="M31" s="430"/>
      <c r="N31" s="430"/>
      <c r="O31" s="430"/>
      <c r="P31" s="430"/>
      <c r="Q31" s="430"/>
      <c r="R31" s="430"/>
    </row>
    <row r="32" spans="1:18" s="14" customFormat="1" ht="16.5" customHeight="1" x14ac:dyDescent="0.35">
      <c r="B32" s="15"/>
      <c r="C32" s="15"/>
      <c r="D32" s="15"/>
      <c r="E32" s="15"/>
      <c r="F32" s="15"/>
      <c r="G32" s="16"/>
      <c r="H32" s="16"/>
      <c r="I32" s="16"/>
      <c r="J32" s="16"/>
      <c r="K32" s="16"/>
      <c r="L32" s="16"/>
      <c r="M32" s="16"/>
      <c r="N32" s="16"/>
      <c r="O32" s="16"/>
      <c r="P32" s="16"/>
    </row>
    <row r="33" spans="1:18" s="2" customFormat="1" ht="18.75" x14ac:dyDescent="0.3">
      <c r="A33" s="429" t="s">
        <v>11</v>
      </c>
      <c r="B33" s="429"/>
      <c r="C33" s="429"/>
      <c r="D33" s="429"/>
      <c r="E33" s="429"/>
      <c r="F33" s="429"/>
      <c r="G33" s="429"/>
      <c r="H33" s="429"/>
      <c r="I33" s="429"/>
      <c r="J33" s="429"/>
      <c r="K33" s="429"/>
      <c r="L33" s="429"/>
      <c r="M33" s="429"/>
      <c r="N33" s="429"/>
      <c r="O33" s="429"/>
      <c r="P33" s="429"/>
      <c r="Q33" s="429"/>
      <c r="R33" s="429"/>
    </row>
    <row r="34" spans="1:18" s="2" customFormat="1" ht="9.75" customHeight="1" x14ac:dyDescent="0.3">
      <c r="A34" s="429"/>
      <c r="B34" s="429"/>
      <c r="C34" s="429"/>
      <c r="D34" s="429"/>
      <c r="E34" s="429"/>
      <c r="F34" s="429"/>
      <c r="G34" s="429"/>
      <c r="H34" s="429"/>
      <c r="I34" s="429"/>
      <c r="J34" s="429"/>
      <c r="K34" s="429"/>
      <c r="L34" s="429"/>
      <c r="M34" s="429"/>
      <c r="N34" s="429"/>
      <c r="O34" s="429"/>
      <c r="P34" s="429"/>
      <c r="Q34" s="429"/>
      <c r="R34" s="429"/>
    </row>
    <row r="35" spans="1:18" s="2" customFormat="1" ht="12.95" customHeight="1" x14ac:dyDescent="0.3">
      <c r="A35" s="429"/>
      <c r="B35" s="429"/>
      <c r="C35" s="429"/>
      <c r="D35" s="429"/>
      <c r="E35" s="429"/>
      <c r="F35" s="429"/>
      <c r="G35" s="429"/>
      <c r="H35" s="429"/>
      <c r="I35" s="429"/>
      <c r="J35" s="429"/>
      <c r="K35" s="429"/>
      <c r="L35" s="429"/>
      <c r="M35" s="429"/>
      <c r="N35" s="429"/>
      <c r="O35" s="429"/>
      <c r="P35" s="429"/>
      <c r="Q35" s="429"/>
      <c r="R35" s="429"/>
    </row>
    <row r="36" spans="1:18" s="2" customFormat="1" ht="11.65" customHeight="1" x14ac:dyDescent="0.3">
      <c r="A36" s="429"/>
      <c r="B36" s="429"/>
      <c r="C36" s="429"/>
      <c r="D36" s="429"/>
      <c r="E36" s="429"/>
      <c r="F36" s="429"/>
      <c r="G36" s="429"/>
      <c r="H36" s="429"/>
      <c r="I36" s="429"/>
      <c r="J36" s="429"/>
      <c r="K36" s="429"/>
      <c r="L36" s="429"/>
      <c r="M36" s="429"/>
      <c r="N36" s="429"/>
      <c r="O36" s="429"/>
      <c r="P36" s="429"/>
      <c r="Q36" s="429"/>
      <c r="R36" s="429"/>
    </row>
    <row r="37" spans="1:18" s="2" customFormat="1" ht="21" customHeight="1" x14ac:dyDescent="0.3">
      <c r="A37" s="429"/>
      <c r="B37" s="429"/>
      <c r="C37" s="429"/>
      <c r="D37" s="429"/>
      <c r="E37" s="429"/>
      <c r="F37" s="429"/>
      <c r="G37" s="429"/>
      <c r="H37" s="429"/>
      <c r="I37" s="429"/>
      <c r="J37" s="429"/>
      <c r="K37" s="429"/>
      <c r="L37" s="429"/>
      <c r="M37" s="429"/>
      <c r="N37" s="429"/>
      <c r="O37" s="429"/>
      <c r="P37" s="429"/>
      <c r="Q37" s="429"/>
      <c r="R37" s="429"/>
    </row>
    <row r="38" spans="1:18" ht="18.75" x14ac:dyDescent="0.3">
      <c r="P38" s="17" t="s">
        <v>157</v>
      </c>
    </row>
    <row r="39" spans="1:18" x14ac:dyDescent="0.25">
      <c r="J39" s="82"/>
    </row>
  </sheetData>
  <sheetProtection algorithmName="SHA-512" hashValue="QVlrlf/aFy9YbMt5Bl5WTvW+EZxMYh6eHpx4AeTZ7YCEZ101MMEjso0HXl6JLX26KAqqB1PUc/mCBMj8bRTWLw==" saltValue="Ihbfm8Fu995vf41/3034GA==" spinCount="100000" sheet="1" formatColumns="0" formatRows="0"/>
  <mergeCells count="4">
    <mergeCell ref="A33:R37"/>
    <mergeCell ref="B27:R27"/>
    <mergeCell ref="B30:R31"/>
    <mergeCell ref="B25:R25"/>
  </mergeCells>
  <hyperlinks>
    <hyperlink ref="B28" r:id="rId1" display="at aicpa.org/sba." xr:uid="{9F16782C-C9DD-405E-8BCE-2CBE9E200EDD}"/>
    <hyperlink ref="B29" r:id="rId2" display="The SBA forgiveness application is online here:" xr:uid="{1C4FD9EE-BE79-44FF-8A21-CF2ECD0552B2}"/>
  </hyperlinks>
  <pageMargins left="0.7" right="0.7" top="0.75" bottom="0.75" header="0.3" footer="0.3"/>
  <pageSetup scale="6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0629-D931-423F-967F-453FABBE466F}">
  <sheetPr>
    <pageSetUpPr fitToPage="1"/>
  </sheetPr>
  <dimension ref="A1:S75"/>
  <sheetViews>
    <sheetView zoomScale="120" zoomScaleNormal="120" zoomScaleSheetLayoutView="85" workbookViewId="0">
      <selection activeCell="A59" sqref="A59:H59"/>
    </sheetView>
  </sheetViews>
  <sheetFormatPr defaultRowHeight="15" x14ac:dyDescent="0.25"/>
  <cols>
    <col min="1" max="1" width="33.140625" customWidth="1"/>
    <col min="2" max="2" width="7.140625" customWidth="1"/>
    <col min="3" max="3" width="12.28515625" customWidth="1"/>
    <col min="4" max="4" width="23.5703125" customWidth="1"/>
    <col min="5" max="5" width="22.28515625" customWidth="1"/>
    <col min="6" max="6" width="7.140625" customWidth="1"/>
    <col min="7" max="7" width="10.5703125" customWidth="1"/>
    <col min="8" max="8" width="14" customWidth="1"/>
    <col min="9" max="9" width="17" customWidth="1"/>
    <col min="10" max="10" width="6.5703125" customWidth="1"/>
    <col min="11" max="11" width="13" bestFit="1" customWidth="1"/>
    <col min="12" max="12" width="4.7109375" customWidth="1"/>
    <col min="13" max="13" width="12" bestFit="1" customWidth="1"/>
    <col min="14" max="14" width="4.7109375" customWidth="1"/>
  </cols>
  <sheetData>
    <row r="1" spans="1:16" ht="21" x14ac:dyDescent="0.35">
      <c r="A1" s="19" t="s">
        <v>2</v>
      </c>
      <c r="G1" s="61"/>
      <c r="H1" s="61"/>
    </row>
    <row r="2" spans="1:16" ht="21" x14ac:dyDescent="0.35">
      <c r="A2" s="19" t="s">
        <v>1</v>
      </c>
    </row>
    <row r="3" spans="1:16" s="81" customFormat="1" ht="21" x14ac:dyDescent="0.35">
      <c r="A3" s="108" t="s">
        <v>155</v>
      </c>
      <c r="B3" s="82"/>
      <c r="C3" s="82"/>
      <c r="D3" s="82"/>
      <c r="E3" s="82"/>
      <c r="F3" s="82"/>
    </row>
    <row r="4" spans="1:16" s="81" customFormat="1" ht="11.45" customHeight="1" x14ac:dyDescent="0.35">
      <c r="A4" s="108"/>
      <c r="B4" s="82"/>
      <c r="C4" s="82"/>
      <c r="D4" s="82"/>
      <c r="E4" s="82"/>
      <c r="F4" s="82"/>
    </row>
    <row r="5" spans="1:16" ht="15" customHeight="1" x14ac:dyDescent="0.3">
      <c r="A5" s="60" t="s">
        <v>158</v>
      </c>
      <c r="B5" s="60"/>
      <c r="C5" s="206"/>
      <c r="D5" s="206"/>
      <c r="E5" s="61"/>
    </row>
    <row r="6" spans="1:16" s="81" customFormat="1" ht="15" customHeight="1" x14ac:dyDescent="0.3">
      <c r="A6" s="185" t="s">
        <v>200</v>
      </c>
      <c r="B6" s="92"/>
      <c r="C6" s="186"/>
      <c r="D6" s="186"/>
      <c r="E6" s="61"/>
    </row>
    <row r="7" spans="1:16" s="81" customFormat="1" ht="15" customHeight="1" thickBot="1" x14ac:dyDescent="0.35">
      <c r="D7" s="61"/>
      <c r="E7" s="61"/>
    </row>
    <row r="8" spans="1:16" s="6" customFormat="1" ht="19.5" thickBot="1" x14ac:dyDescent="0.35">
      <c r="A8" s="110" t="s">
        <v>43</v>
      </c>
      <c r="B8" s="111"/>
      <c r="C8" s="112"/>
      <c r="D8" s="109"/>
      <c r="E8" s="102"/>
      <c r="F8" s="102"/>
      <c r="G8" s="102"/>
      <c r="N8" s="22"/>
    </row>
    <row r="9" spans="1:16" s="6" customFormat="1" ht="25.5" customHeight="1" thickBot="1" x14ac:dyDescent="0.3">
      <c r="A9" s="142" t="s">
        <v>44</v>
      </c>
      <c r="B9" s="113"/>
      <c r="C9" s="323"/>
      <c r="D9" s="436" t="s">
        <v>89</v>
      </c>
      <c r="E9" s="437"/>
      <c r="F9" s="438"/>
      <c r="G9" s="171"/>
      <c r="H9" s="171"/>
      <c r="I9" s="171"/>
      <c r="J9" s="171"/>
      <c r="K9" s="171"/>
      <c r="L9" s="171"/>
      <c r="O9" s="22"/>
    </row>
    <row r="10" spans="1:16" s="50" customFormat="1" ht="15.75" thickBot="1" x14ac:dyDescent="0.3">
      <c r="A10" s="143"/>
      <c r="B10" s="114"/>
      <c r="C10" s="115"/>
      <c r="D10" s="103"/>
      <c r="E10" s="67"/>
      <c r="F10" s="67"/>
      <c r="G10" s="67"/>
      <c r="H10" s="67"/>
      <c r="O10" s="42"/>
    </row>
    <row r="11" spans="1:16" s="6" customFormat="1" ht="14.25" customHeight="1" x14ac:dyDescent="0.25">
      <c r="A11" s="142" t="s">
        <v>93</v>
      </c>
      <c r="B11" s="113"/>
      <c r="C11" s="419"/>
      <c r="D11" s="439" t="s">
        <v>90</v>
      </c>
      <c r="E11" s="440"/>
      <c r="F11" s="441"/>
      <c r="G11" s="172"/>
      <c r="H11" s="172"/>
      <c r="I11" s="172"/>
      <c r="J11" s="172"/>
      <c r="K11" s="172"/>
      <c r="L11" s="172"/>
      <c r="O11" s="22"/>
    </row>
    <row r="12" spans="1:16" s="6" customFormat="1" ht="17.25" customHeight="1" x14ac:dyDescent="0.25">
      <c r="A12" s="116"/>
      <c r="B12" s="22"/>
      <c r="C12" s="117"/>
      <c r="D12" s="442"/>
      <c r="E12" s="443"/>
      <c r="F12" s="444"/>
      <c r="G12" s="172"/>
      <c r="H12" s="172"/>
      <c r="I12" s="172"/>
      <c r="J12" s="172"/>
      <c r="K12" s="172"/>
      <c r="L12" s="172"/>
      <c r="O12" s="22"/>
    </row>
    <row r="13" spans="1:16" s="6" customFormat="1" ht="42" customHeight="1" thickBot="1" x14ac:dyDescent="0.3">
      <c r="A13" s="116"/>
      <c r="B13" s="22"/>
      <c r="C13" s="117"/>
      <c r="D13" s="445"/>
      <c r="E13" s="446"/>
      <c r="F13" s="447"/>
      <c r="G13" s="107"/>
      <c r="H13" s="107"/>
      <c r="I13" s="107"/>
      <c r="J13" s="107"/>
      <c r="K13" s="107"/>
      <c r="L13" s="107"/>
      <c r="O13" s="22"/>
    </row>
    <row r="14" spans="1:16" s="6" customFormat="1" ht="28.5" customHeight="1" thickBot="1" x14ac:dyDescent="0.3">
      <c r="A14" s="121" t="s">
        <v>45</v>
      </c>
      <c r="B14" s="118"/>
      <c r="C14" s="119"/>
      <c r="D14" s="448" t="s">
        <v>167</v>
      </c>
      <c r="E14" s="449"/>
      <c r="F14" s="450"/>
      <c r="G14" s="120"/>
      <c r="H14" s="120"/>
      <c r="I14" s="120"/>
      <c r="J14" s="120"/>
      <c r="K14" s="120"/>
      <c r="L14" s="120"/>
      <c r="M14" s="100"/>
      <c r="N14" s="100"/>
      <c r="O14" s="100"/>
      <c r="P14" s="100"/>
    </row>
    <row r="15" spans="1:16" s="81" customFormat="1" ht="15" customHeight="1" thickBot="1" x14ac:dyDescent="0.3">
      <c r="A15" s="36"/>
      <c r="B15" s="83"/>
      <c r="C15" s="84"/>
    </row>
    <row r="16" spans="1:16" s="81" customFormat="1" ht="15" customHeight="1" x14ac:dyDescent="0.25">
      <c r="A16" s="18"/>
      <c r="B16" s="18"/>
      <c r="C16" s="18"/>
    </row>
    <row r="17" spans="1:8" s="81" customFormat="1" ht="15" customHeight="1" thickBot="1" x14ac:dyDescent="0.3"/>
    <row r="18" spans="1:8" ht="21" customHeight="1" thickBot="1" x14ac:dyDescent="0.35">
      <c r="A18" s="57" t="s">
        <v>25</v>
      </c>
      <c r="B18" s="52"/>
      <c r="C18" s="52"/>
      <c r="D18" s="53"/>
      <c r="E18" s="432" t="s">
        <v>80</v>
      </c>
      <c r="F18" s="433"/>
    </row>
    <row r="19" spans="1:8" ht="20.25" customHeight="1" x14ac:dyDescent="0.25">
      <c r="A19" s="33"/>
      <c r="B19" s="18"/>
      <c r="C19" s="18"/>
      <c r="D19" s="34"/>
      <c r="E19" s="432"/>
      <c r="F19" s="433"/>
    </row>
    <row r="20" spans="1:8" s="81" customFormat="1" ht="15" customHeight="1" x14ac:dyDescent="0.25">
      <c r="A20" s="85" t="s">
        <v>60</v>
      </c>
      <c r="B20" s="86" t="s">
        <v>61</v>
      </c>
      <c r="C20" s="169">
        <f>'Schedule A'!J43</f>
        <v>0</v>
      </c>
      <c r="D20" s="89"/>
      <c r="E20" s="168" t="s">
        <v>151</v>
      </c>
    </row>
    <row r="21" spans="1:8" s="81" customFormat="1" ht="15" customHeight="1" x14ac:dyDescent="0.25">
      <c r="A21" s="85" t="s">
        <v>59</v>
      </c>
      <c r="B21" s="86" t="s">
        <v>62</v>
      </c>
      <c r="C21" s="169">
        <f>'Non-Payroll Costs Tracker'!E30</f>
        <v>0</v>
      </c>
      <c r="D21" s="89"/>
      <c r="E21" s="168" t="s">
        <v>106</v>
      </c>
    </row>
    <row r="22" spans="1:8" s="81" customFormat="1" ht="15" customHeight="1" x14ac:dyDescent="0.25">
      <c r="A22" s="85" t="s">
        <v>58</v>
      </c>
      <c r="B22" s="86" t="s">
        <v>63</v>
      </c>
      <c r="C22" s="169">
        <f>'Non-Payroll Costs Tracker'!F30</f>
        <v>0</v>
      </c>
      <c r="D22" s="89"/>
      <c r="E22" s="168" t="s">
        <v>106</v>
      </c>
    </row>
    <row r="23" spans="1:8" s="81" customFormat="1" ht="15" customHeight="1" x14ac:dyDescent="0.25">
      <c r="A23" s="85" t="s">
        <v>64</v>
      </c>
      <c r="B23" s="86" t="s">
        <v>65</v>
      </c>
      <c r="C23" s="170">
        <f>'Non-Payroll Costs Tracker'!N30</f>
        <v>0</v>
      </c>
      <c r="D23" s="89"/>
      <c r="E23" s="168" t="s">
        <v>106</v>
      </c>
    </row>
    <row r="24" spans="1:8" s="81" customFormat="1" ht="15" customHeight="1" x14ac:dyDescent="0.25">
      <c r="A24" s="85"/>
      <c r="B24" s="86"/>
      <c r="C24" s="48"/>
      <c r="D24" s="89"/>
    </row>
    <row r="25" spans="1:8" ht="15" customHeight="1" x14ac:dyDescent="0.25">
      <c r="A25" s="94" t="s">
        <v>66</v>
      </c>
      <c r="B25" s="78"/>
      <c r="C25" s="382">
        <f>SUM(C20:C24)</f>
        <v>0</v>
      </c>
      <c r="D25" s="70"/>
    </row>
    <row r="26" spans="1:8" ht="24.75" customHeight="1" x14ac:dyDescent="0.25">
      <c r="A26" s="55" t="s">
        <v>35</v>
      </c>
      <c r="B26" s="78"/>
      <c r="C26" s="74"/>
      <c r="D26" s="70"/>
      <c r="E26" s="168" t="s">
        <v>81</v>
      </c>
    </row>
    <row r="27" spans="1:8" s="81" customFormat="1" ht="15" customHeight="1" x14ac:dyDescent="0.25">
      <c r="A27" s="85"/>
      <c r="B27" s="78"/>
      <c r="C27" s="48"/>
      <c r="D27" s="89"/>
    </row>
    <row r="28" spans="1:8" ht="15" customHeight="1" x14ac:dyDescent="0.25">
      <c r="A28" s="94" t="s">
        <v>67</v>
      </c>
      <c r="B28" s="78"/>
      <c r="C28" s="48"/>
      <c r="D28" s="70"/>
      <c r="E28" s="82"/>
      <c r="F28" s="95"/>
      <c r="G28" s="95"/>
      <c r="H28" s="95"/>
    </row>
    <row r="29" spans="1:8" ht="5.25" customHeight="1" x14ac:dyDescent="0.25">
      <c r="D29" s="70"/>
      <c r="E29" s="82"/>
      <c r="F29" s="82"/>
      <c r="G29" s="82"/>
      <c r="H29" s="82"/>
    </row>
    <row r="30" spans="1:8" s="81" customFormat="1" ht="15" customHeight="1" x14ac:dyDescent="0.25">
      <c r="A30" s="55" t="s">
        <v>87</v>
      </c>
      <c r="B30" s="163" t="s">
        <v>68</v>
      </c>
      <c r="C30" s="170">
        <f>'Schedule A'!J17</f>
        <v>0</v>
      </c>
      <c r="D30" s="89"/>
      <c r="E30" s="168" t="s">
        <v>151</v>
      </c>
      <c r="F30" s="82"/>
      <c r="G30" s="82"/>
      <c r="H30" s="82"/>
    </row>
    <row r="31" spans="1:8" s="81" customFormat="1" ht="15" customHeight="1" x14ac:dyDescent="0.25">
      <c r="A31" s="85"/>
      <c r="B31" s="78"/>
      <c r="C31" s="48"/>
      <c r="D31" s="89"/>
      <c r="E31" s="176"/>
      <c r="F31" s="82"/>
      <c r="G31" s="82"/>
      <c r="H31" s="82"/>
    </row>
    <row r="32" spans="1:8" s="81" customFormat="1" ht="15" customHeight="1" x14ac:dyDescent="0.25">
      <c r="A32" s="85" t="s">
        <v>69</v>
      </c>
      <c r="B32" s="163" t="s">
        <v>70</v>
      </c>
      <c r="C32" s="382">
        <f>C25+C26-C30</f>
        <v>0</v>
      </c>
      <c r="D32" s="89"/>
      <c r="E32" s="176"/>
      <c r="F32" s="82"/>
      <c r="G32" s="82"/>
      <c r="H32" s="82"/>
    </row>
    <row r="33" spans="1:9" s="81" customFormat="1" ht="15" customHeight="1" x14ac:dyDescent="0.25">
      <c r="A33" s="85"/>
      <c r="B33" s="78"/>
      <c r="C33" s="48"/>
      <c r="D33" s="89"/>
      <c r="E33" s="176"/>
      <c r="F33" s="82"/>
      <c r="G33" s="82"/>
      <c r="H33" s="82"/>
    </row>
    <row r="34" spans="1:9" s="81" customFormat="1" ht="15" customHeight="1" x14ac:dyDescent="0.25">
      <c r="A34" s="85" t="s">
        <v>71</v>
      </c>
      <c r="B34" s="163" t="s">
        <v>72</v>
      </c>
      <c r="C34" s="169">
        <f>'Schedule A'!J54</f>
        <v>0</v>
      </c>
      <c r="D34" s="89"/>
      <c r="E34" s="176" t="s">
        <v>151</v>
      </c>
      <c r="F34" s="82"/>
      <c r="G34" s="82"/>
      <c r="H34" s="82"/>
    </row>
    <row r="35" spans="1:9" s="81" customFormat="1" ht="15" customHeight="1" x14ac:dyDescent="0.25">
      <c r="A35" s="85"/>
      <c r="B35" s="78"/>
      <c r="C35" s="48"/>
      <c r="D35" s="89"/>
      <c r="E35" s="176"/>
      <c r="F35" s="82"/>
      <c r="G35" s="82"/>
      <c r="H35" s="82"/>
    </row>
    <row r="36" spans="1:9" s="81" customFormat="1" ht="15" customHeight="1" x14ac:dyDescent="0.25">
      <c r="A36" s="85" t="s">
        <v>73</v>
      </c>
      <c r="B36" s="163" t="s">
        <v>74</v>
      </c>
      <c r="C36" s="382">
        <f>C32*C34</f>
        <v>0</v>
      </c>
      <c r="D36" s="89"/>
      <c r="E36" s="176"/>
      <c r="F36" s="82"/>
      <c r="G36" s="82"/>
      <c r="H36" s="82"/>
    </row>
    <row r="37" spans="1:9" s="81" customFormat="1" ht="15" customHeight="1" x14ac:dyDescent="0.25">
      <c r="A37" s="85"/>
      <c r="B37" s="163"/>
      <c r="C37" s="48"/>
      <c r="D37" s="89"/>
      <c r="E37" s="176"/>
      <c r="F37" s="82"/>
      <c r="G37" s="82"/>
      <c r="H37" s="82"/>
    </row>
    <row r="38" spans="1:9" ht="15" customHeight="1" x14ac:dyDescent="0.25">
      <c r="A38" s="35" t="s">
        <v>204</v>
      </c>
      <c r="B38" s="18" t="s">
        <v>75</v>
      </c>
      <c r="C38" s="74"/>
      <c r="D38" s="89"/>
      <c r="E38" s="177"/>
    </row>
    <row r="39" spans="1:9" s="81" customFormat="1" ht="15" customHeight="1" x14ac:dyDescent="0.25">
      <c r="A39" s="85"/>
      <c r="B39" s="163"/>
      <c r="C39" s="48"/>
      <c r="D39" s="89"/>
      <c r="E39" s="176"/>
      <c r="F39" s="82"/>
      <c r="G39" s="82"/>
      <c r="H39" s="82"/>
    </row>
    <row r="40" spans="1:9" s="81" customFormat="1" ht="15" customHeight="1" x14ac:dyDescent="0.25">
      <c r="A40" s="85"/>
      <c r="B40" s="163"/>
      <c r="C40" s="48"/>
      <c r="D40" s="89"/>
      <c r="E40" s="176"/>
      <c r="F40" s="82"/>
      <c r="G40" s="82"/>
      <c r="H40" s="82"/>
    </row>
    <row r="41" spans="1:9" ht="15" customHeight="1" x14ac:dyDescent="0.25">
      <c r="A41" s="55" t="s">
        <v>76</v>
      </c>
      <c r="B41" s="163" t="s">
        <v>78</v>
      </c>
      <c r="C41" s="382">
        <f>C20/0.75</f>
        <v>0</v>
      </c>
      <c r="D41" s="70"/>
      <c r="E41" s="176" t="s">
        <v>77</v>
      </c>
      <c r="F41" s="82"/>
      <c r="G41" s="82"/>
      <c r="H41" s="82"/>
      <c r="I41" s="82"/>
    </row>
    <row r="42" spans="1:9" x14ac:dyDescent="0.25">
      <c r="B42" s="164"/>
      <c r="D42" s="89"/>
    </row>
    <row r="43" spans="1:9" ht="29.25" customHeight="1" x14ac:dyDescent="0.25">
      <c r="A43" s="336" t="s">
        <v>205</v>
      </c>
      <c r="B43" s="39" t="s">
        <v>79</v>
      </c>
      <c r="C43" s="382">
        <f>MIN(C36,C38,C41)</f>
        <v>0</v>
      </c>
      <c r="D43" s="70"/>
      <c r="E43" s="82"/>
      <c r="F43" s="82"/>
      <c r="G43" s="82"/>
      <c r="H43" s="82"/>
    </row>
    <row r="44" spans="1:9" s="82" customFormat="1" ht="15" customHeight="1" x14ac:dyDescent="0.25">
      <c r="A44" s="167"/>
      <c r="B44" s="39"/>
      <c r="C44" s="48"/>
      <c r="D44" s="89"/>
    </row>
    <row r="45" spans="1:9" ht="27" customHeight="1" x14ac:dyDescent="0.25">
      <c r="A45" s="144" t="s">
        <v>231</v>
      </c>
      <c r="B45" s="163"/>
      <c r="C45" s="74"/>
      <c r="D45" s="70"/>
      <c r="E45" s="168" t="s">
        <v>84</v>
      </c>
    </row>
    <row r="46" spans="1:9" s="82" customFormat="1" ht="11.25" customHeight="1" x14ac:dyDescent="0.25">
      <c r="A46" s="144"/>
      <c r="B46" s="163"/>
      <c r="C46" s="48"/>
      <c r="D46" s="89"/>
    </row>
    <row r="47" spans="1:9" ht="15" customHeight="1" x14ac:dyDescent="0.25">
      <c r="A47" s="35" t="s">
        <v>37</v>
      </c>
      <c r="B47" s="165"/>
      <c r="C47" s="49"/>
      <c r="D47" s="383">
        <f>C43-C45</f>
        <v>0</v>
      </c>
      <c r="E47" s="77" t="s">
        <v>31</v>
      </c>
    </row>
    <row r="48" spans="1:9" ht="15" customHeight="1" x14ac:dyDescent="0.25">
      <c r="A48" s="33"/>
      <c r="B48" s="165"/>
      <c r="C48" s="49"/>
      <c r="D48" s="70"/>
      <c r="F48" s="93"/>
      <c r="G48" s="93"/>
    </row>
    <row r="49" spans="1:19" ht="25.5" customHeight="1" thickBot="1" x14ac:dyDescent="0.3">
      <c r="A49" s="35" t="s">
        <v>36</v>
      </c>
      <c r="B49" s="165"/>
      <c r="C49" s="49"/>
      <c r="D49" s="384">
        <f>IF((C38-D47)&lt;0,0,(C38-D47))</f>
        <v>0</v>
      </c>
      <c r="E49" s="434"/>
      <c r="F49" s="435"/>
      <c r="G49" s="435"/>
      <c r="H49" s="335"/>
    </row>
    <row r="50" spans="1:19" ht="15" customHeight="1" thickTop="1" thickBot="1" x14ac:dyDescent="0.3">
      <c r="A50" s="76"/>
      <c r="B50" s="166"/>
      <c r="C50" s="37"/>
      <c r="D50" s="75"/>
    </row>
    <row r="51" spans="1:19" ht="15" customHeight="1" thickBot="1" x14ac:dyDescent="0.3"/>
    <row r="52" spans="1:19" s="81" customFormat="1" x14ac:dyDescent="0.25">
      <c r="A52" s="457" t="s">
        <v>166</v>
      </c>
      <c r="B52" s="458"/>
      <c r="C52" s="458"/>
      <c r="D52" s="458"/>
      <c r="E52" s="458"/>
      <c r="F52" s="458"/>
      <c r="G52" s="458"/>
      <c r="H52" s="459"/>
    </row>
    <row r="53" spans="1:19" s="81" customFormat="1" ht="22.9" customHeight="1" thickBot="1" x14ac:dyDescent="0.3">
      <c r="A53" s="460"/>
      <c r="B53" s="461"/>
      <c r="C53" s="461"/>
      <c r="D53" s="461"/>
      <c r="E53" s="461"/>
      <c r="F53" s="461"/>
      <c r="G53" s="461"/>
      <c r="H53" s="462"/>
    </row>
    <row r="54" spans="1:19" s="81" customFormat="1" ht="9" customHeight="1" thickBot="1" x14ac:dyDescent="0.3">
      <c r="B54" s="173"/>
      <c r="C54" s="173"/>
      <c r="D54" s="173"/>
      <c r="E54" s="173"/>
      <c r="F54" s="173"/>
      <c r="G54" s="173"/>
      <c r="H54" s="173"/>
      <c r="I54" s="173"/>
      <c r="J54" s="173"/>
      <c r="K54" s="173"/>
      <c r="L54" s="173"/>
    </row>
    <row r="55" spans="1:19" s="81" customFormat="1" ht="41.25" customHeight="1" thickBot="1" x14ac:dyDescent="0.3">
      <c r="A55" s="463" t="s">
        <v>82</v>
      </c>
      <c r="B55" s="464"/>
      <c r="C55" s="464"/>
      <c r="D55" s="464"/>
      <c r="E55" s="464"/>
      <c r="F55" s="464"/>
      <c r="G55" s="464"/>
      <c r="H55" s="465"/>
      <c r="I55" s="173"/>
      <c r="J55" s="173"/>
      <c r="K55" s="173"/>
      <c r="L55" s="173"/>
    </row>
    <row r="56" spans="1:19" s="81" customFormat="1" ht="9.75" customHeight="1" thickBot="1" x14ac:dyDescent="0.3">
      <c r="A56" s="173"/>
      <c r="B56" s="173"/>
      <c r="C56" s="173"/>
      <c r="D56" s="173"/>
      <c r="E56" s="173"/>
      <c r="F56" s="173"/>
      <c r="G56" s="173"/>
      <c r="H56" s="173"/>
      <c r="I56" s="173"/>
      <c r="J56" s="173"/>
      <c r="K56" s="173"/>
      <c r="L56" s="173"/>
    </row>
    <row r="57" spans="1:19" s="81" customFormat="1" ht="14.25" customHeight="1" thickBot="1" x14ac:dyDescent="0.3">
      <c r="A57" s="466" t="s">
        <v>152</v>
      </c>
      <c r="B57" s="449"/>
      <c r="C57" s="449"/>
      <c r="D57" s="449"/>
      <c r="E57" s="449"/>
      <c r="F57" s="449"/>
      <c r="G57" s="449"/>
      <c r="H57" s="450"/>
      <c r="I57" s="173"/>
      <c r="J57" s="173"/>
      <c r="K57" s="173"/>
      <c r="L57" s="173"/>
    </row>
    <row r="58" spans="1:19" s="81" customFormat="1" ht="7.5" customHeight="1" thickBot="1" x14ac:dyDescent="0.3">
      <c r="A58" s="138"/>
      <c r="B58" s="139"/>
      <c r="C58" s="139"/>
      <c r="D58" s="139"/>
      <c r="E58" s="139"/>
      <c r="F58" s="139"/>
      <c r="G58" s="139"/>
      <c r="H58" s="139"/>
      <c r="I58" s="173"/>
      <c r="J58" s="173"/>
      <c r="K58" s="173"/>
      <c r="L58" s="173"/>
    </row>
    <row r="59" spans="1:19" s="81" customFormat="1" ht="30" customHeight="1" thickBot="1" x14ac:dyDescent="0.3">
      <c r="A59" s="454" t="s">
        <v>83</v>
      </c>
      <c r="B59" s="455"/>
      <c r="C59" s="455"/>
      <c r="D59" s="455"/>
      <c r="E59" s="455"/>
      <c r="F59" s="455"/>
      <c r="G59" s="455"/>
      <c r="H59" s="456"/>
      <c r="I59" s="173"/>
      <c r="J59" s="173"/>
      <c r="K59" s="173"/>
      <c r="L59" s="173"/>
    </row>
    <row r="60" spans="1:19" ht="15.75" thickBot="1" x14ac:dyDescent="0.3">
      <c r="A60" s="174"/>
      <c r="B60" s="175"/>
      <c r="C60" s="175"/>
      <c r="D60" s="175"/>
      <c r="E60" s="81"/>
      <c r="F60" s="81"/>
      <c r="G60" s="81"/>
      <c r="H60" s="81"/>
      <c r="I60" s="82"/>
    </row>
    <row r="61" spans="1:19" s="2" customFormat="1" ht="22.5" customHeight="1" x14ac:dyDescent="0.35">
      <c r="A61" s="467" t="s">
        <v>201</v>
      </c>
      <c r="B61" s="468"/>
      <c r="C61" s="468"/>
      <c r="D61" s="468"/>
      <c r="E61" s="468"/>
      <c r="F61" s="468"/>
      <c r="G61" s="468"/>
      <c r="H61" s="469"/>
      <c r="I61" s="88"/>
      <c r="J61" s="63"/>
      <c r="K61" s="63"/>
      <c r="L61" s="63"/>
      <c r="M61" s="65"/>
      <c r="N61" s="63"/>
      <c r="O61" s="61"/>
      <c r="P61" s="63"/>
      <c r="Q61" s="63"/>
      <c r="R61" s="63"/>
      <c r="S61" s="61"/>
    </row>
    <row r="62" spans="1:19" s="2" customFormat="1" ht="17.25" customHeight="1" x14ac:dyDescent="0.3">
      <c r="A62" s="180" t="s">
        <v>40</v>
      </c>
      <c r="B62" s="180"/>
      <c r="C62" s="181"/>
      <c r="D62" s="182"/>
      <c r="E62" s="181"/>
      <c r="F62" s="181"/>
      <c r="G62" s="181"/>
      <c r="H62" s="183"/>
      <c r="I62" s="61"/>
      <c r="J62" s="61"/>
      <c r="K62" s="61"/>
      <c r="L62" s="61"/>
      <c r="M62" s="61"/>
      <c r="N62" s="61"/>
      <c r="O62" s="61"/>
      <c r="P62" s="61"/>
      <c r="Q62" s="61"/>
      <c r="R62" s="61"/>
      <c r="S62" s="61"/>
    </row>
    <row r="63" spans="1:19" s="2" customFormat="1" ht="17.25" customHeight="1" x14ac:dyDescent="0.3">
      <c r="A63" s="182" t="s">
        <v>86</v>
      </c>
      <c r="B63" s="180"/>
      <c r="C63" s="181"/>
      <c r="D63" s="182"/>
      <c r="E63" s="181"/>
      <c r="F63" s="181"/>
      <c r="G63" s="181"/>
      <c r="H63" s="183"/>
      <c r="I63" s="61"/>
      <c r="J63" s="61"/>
      <c r="K63" s="61"/>
      <c r="L63" s="61"/>
      <c r="M63" s="61"/>
      <c r="N63" s="61"/>
      <c r="O63" s="61"/>
      <c r="P63" s="61"/>
      <c r="Q63" s="61"/>
      <c r="R63" s="61"/>
      <c r="S63" s="61"/>
    </row>
    <row r="64" spans="1:19" s="81" customFormat="1" ht="30.75" customHeight="1" thickBot="1" x14ac:dyDescent="0.4">
      <c r="A64" s="451" t="s">
        <v>85</v>
      </c>
      <c r="B64" s="452"/>
      <c r="C64" s="452"/>
      <c r="D64" s="452"/>
      <c r="E64" s="452"/>
      <c r="F64" s="452"/>
      <c r="G64" s="452"/>
      <c r="H64" s="453"/>
      <c r="I64" s="88"/>
      <c r="J64" s="88"/>
      <c r="K64" s="88"/>
      <c r="L64" s="88"/>
      <c r="M64" s="88"/>
      <c r="N64" s="88"/>
      <c r="O64" s="88"/>
      <c r="P64" s="88"/>
      <c r="Q64" s="88"/>
      <c r="R64" s="88"/>
      <c r="S64" s="82"/>
    </row>
    <row r="65" spans="2:19" s="82" customFormat="1" ht="20.25" customHeight="1" x14ac:dyDescent="0.35">
      <c r="B65" s="88"/>
      <c r="C65" s="88"/>
      <c r="D65" s="88"/>
      <c r="E65" s="88"/>
      <c r="F65" s="88"/>
      <c r="G65" s="88"/>
      <c r="H65" s="88"/>
      <c r="I65" s="88"/>
      <c r="J65" s="88"/>
      <c r="K65" s="88"/>
      <c r="L65" s="88"/>
      <c r="M65" s="88"/>
      <c r="N65" s="88"/>
      <c r="O65" s="88"/>
    </row>
    <row r="66" spans="2:19" x14ac:dyDescent="0.25">
      <c r="J66" s="82"/>
      <c r="K66" s="82"/>
      <c r="L66" s="82"/>
      <c r="M66" s="82"/>
      <c r="N66" s="82"/>
      <c r="O66" s="82"/>
      <c r="P66" s="14"/>
      <c r="Q66" s="14"/>
      <c r="R66" s="14"/>
      <c r="S66" s="14"/>
    </row>
    <row r="68" spans="2:19" x14ac:dyDescent="0.25">
      <c r="C68" s="82"/>
    </row>
    <row r="69" spans="2:19" x14ac:dyDescent="0.25">
      <c r="C69" s="82"/>
    </row>
    <row r="70" spans="2:19" x14ac:dyDescent="0.25">
      <c r="C70" s="82"/>
    </row>
    <row r="71" spans="2:19" x14ac:dyDescent="0.25">
      <c r="C71" s="96"/>
    </row>
    <row r="72" spans="2:19" x14ac:dyDescent="0.25">
      <c r="C72" s="82"/>
    </row>
    <row r="73" spans="2:19" x14ac:dyDescent="0.25">
      <c r="C73" s="97"/>
    </row>
    <row r="74" spans="2:19" x14ac:dyDescent="0.25">
      <c r="C74" s="81"/>
    </row>
    <row r="75" spans="2:19" x14ac:dyDescent="0.25">
      <c r="C75" s="87"/>
    </row>
  </sheetData>
  <sheetProtection algorithmName="SHA-512" hashValue="pkiHbu2QvnRU8NGGFmy0cvDDXfx9ERtD5JHRylyTny+VAl9A4q8U8C6RHWRK31INMfRDbwsLQVztp1frd2Fk1w==" saltValue="DjyxnYeCU+FFECtZiLHt0Q==" spinCount="100000" sheet="1" formatColumns="0" formatRows="0"/>
  <protectedRanges>
    <protectedRange sqref="C9 C11 C14 C26 C38 C45" name="Range1"/>
  </protectedRanges>
  <mergeCells count="11">
    <mergeCell ref="A64:H64"/>
    <mergeCell ref="A59:H59"/>
    <mergeCell ref="A52:H53"/>
    <mergeCell ref="A55:H55"/>
    <mergeCell ref="A57:H57"/>
    <mergeCell ref="A61:H61"/>
    <mergeCell ref="E18:F19"/>
    <mergeCell ref="E49:G49"/>
    <mergeCell ref="D9:F9"/>
    <mergeCell ref="D11:F13"/>
    <mergeCell ref="D14:F14"/>
  </mergeCells>
  <hyperlinks>
    <hyperlink ref="A63" r:id="rId1" display="The SBA forgiveness application is online here:" xr:uid="{BC490088-1F2E-4EDD-BBF9-F5596733AA66}"/>
    <hyperlink ref="A62" r:id="rId2" display="at aicpa.org/sba." xr:uid="{1313F5E9-A6A4-4618-A3FB-A51499004701}"/>
  </hyperlinks>
  <pageMargins left="0.33" right="0.7" top="0.3" bottom="0.24" header="0.3" footer="0.3"/>
  <pageSetup scale="7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DC39-22EB-4011-9952-CB523ECAE514}">
  <sheetPr>
    <pageSetUpPr fitToPage="1"/>
  </sheetPr>
  <dimension ref="A1:Y63"/>
  <sheetViews>
    <sheetView workbookViewId="0">
      <selection activeCell="J36" sqref="J36"/>
    </sheetView>
  </sheetViews>
  <sheetFormatPr defaultRowHeight="15" x14ac:dyDescent="0.25"/>
  <cols>
    <col min="1" max="1" width="22.7109375" customWidth="1"/>
    <col min="2" max="2" width="12.42578125" customWidth="1"/>
    <col min="4" max="4" width="15.7109375" customWidth="1"/>
    <col min="7" max="7" width="13" customWidth="1"/>
    <col min="10" max="10" width="10.5703125" bestFit="1" customWidth="1"/>
    <col min="12" max="12" width="10.5703125" customWidth="1"/>
  </cols>
  <sheetData>
    <row r="1" spans="1:15" s="81" customFormat="1" ht="21" x14ac:dyDescent="0.35">
      <c r="A1" s="19" t="s">
        <v>103</v>
      </c>
      <c r="G1" s="61"/>
      <c r="H1" s="61"/>
      <c r="O1" s="18"/>
    </row>
    <row r="2" spans="1:15" s="81" customFormat="1" ht="21" x14ac:dyDescent="0.35">
      <c r="A2" s="19" t="s">
        <v>1</v>
      </c>
      <c r="O2" s="18"/>
    </row>
    <row r="3" spans="1:15" s="81" customFormat="1" ht="21" x14ac:dyDescent="0.35">
      <c r="A3" s="5" t="s">
        <v>155</v>
      </c>
      <c r="C3" s="82"/>
      <c r="D3" s="82"/>
      <c r="E3" s="61"/>
      <c r="F3" s="61"/>
      <c r="G3" s="82"/>
      <c r="H3" s="82"/>
      <c r="O3" s="18"/>
    </row>
    <row r="4" spans="1:15" s="81" customFormat="1" ht="18.75" x14ac:dyDescent="0.3">
      <c r="A4" s="98"/>
      <c r="E4" s="287"/>
      <c r="F4" s="50"/>
      <c r="G4" s="82"/>
      <c r="H4" s="82"/>
      <c r="I4" s="82"/>
      <c r="J4" s="82"/>
      <c r="K4" s="82"/>
      <c r="L4" s="82"/>
      <c r="O4" s="18"/>
    </row>
    <row r="5" spans="1:15" s="81" customFormat="1" ht="18.75" x14ac:dyDescent="0.3">
      <c r="A5" s="60" t="s">
        <v>158</v>
      </c>
      <c r="B5" s="60"/>
      <c r="C5" s="206"/>
      <c r="D5" s="206"/>
      <c r="E5" s="287"/>
      <c r="F5" s="50"/>
      <c r="G5" s="82"/>
      <c r="H5" s="82"/>
      <c r="I5" s="82"/>
      <c r="J5" s="82"/>
      <c r="K5" s="82"/>
      <c r="L5" s="82"/>
      <c r="O5" s="18"/>
    </row>
    <row r="6" spans="1:15" s="81" customFormat="1" ht="18.75" x14ac:dyDescent="0.3">
      <c r="A6" s="185" t="s">
        <v>159</v>
      </c>
      <c r="B6" s="92"/>
      <c r="C6" s="186"/>
      <c r="D6" s="186"/>
      <c r="E6" s="287"/>
      <c r="F6" s="50"/>
      <c r="G6" s="82"/>
      <c r="H6" s="82"/>
      <c r="I6" s="82"/>
      <c r="J6" s="82"/>
      <c r="K6" s="82"/>
      <c r="L6" s="82"/>
      <c r="O6" s="18"/>
    </row>
    <row r="7" spans="1:15" s="81" customFormat="1" ht="18.75" x14ac:dyDescent="0.3">
      <c r="A7" s="98"/>
      <c r="E7" s="287"/>
      <c r="F7" s="50"/>
      <c r="G7" s="82"/>
      <c r="H7" s="82"/>
      <c r="I7" s="82"/>
      <c r="J7" s="82"/>
      <c r="K7" s="82"/>
      <c r="L7" s="82"/>
      <c r="O7" s="18"/>
    </row>
    <row r="8" spans="1:15" s="6" customFormat="1" ht="18.75" x14ac:dyDescent="0.3">
      <c r="A8" s="20" t="s">
        <v>21</v>
      </c>
      <c r="O8" s="22"/>
    </row>
    <row r="9" spans="1:15" s="6" customFormat="1" x14ac:dyDescent="0.25">
      <c r="A9" s="6" t="s">
        <v>160</v>
      </c>
      <c r="O9" s="22"/>
    </row>
    <row r="10" spans="1:15" ht="15.75" thickBot="1" x14ac:dyDescent="0.3"/>
    <row r="11" spans="1:15" x14ac:dyDescent="0.25">
      <c r="A11" s="319" t="s">
        <v>107</v>
      </c>
      <c r="B11" s="299"/>
      <c r="C11" s="299"/>
      <c r="D11" s="299"/>
      <c r="E11" s="300"/>
      <c r="F11" s="300"/>
      <c r="G11" s="300"/>
      <c r="H11" s="300"/>
      <c r="I11" s="300"/>
      <c r="J11" s="300"/>
      <c r="K11" s="300"/>
      <c r="L11" s="300"/>
      <c r="M11" s="300"/>
      <c r="N11" s="32"/>
    </row>
    <row r="12" spans="1:15" s="81" customFormat="1" x14ac:dyDescent="0.25">
      <c r="A12" s="33"/>
      <c r="B12" s="18"/>
      <c r="C12" s="18"/>
      <c r="D12" s="18"/>
      <c r="E12" s="18"/>
      <c r="F12" s="18"/>
      <c r="G12" s="18"/>
      <c r="H12" s="18"/>
      <c r="I12" s="18"/>
      <c r="J12" s="18"/>
      <c r="K12" s="18"/>
      <c r="L12" s="18"/>
      <c r="M12" s="18"/>
      <c r="N12" s="34"/>
    </row>
    <row r="13" spans="1:15" x14ac:dyDescent="0.25">
      <c r="A13" s="33" t="s">
        <v>186</v>
      </c>
      <c r="B13" s="18"/>
      <c r="C13" s="18"/>
      <c r="D13" s="18"/>
      <c r="E13" s="18"/>
      <c r="F13" s="18"/>
      <c r="G13" s="18"/>
      <c r="H13" s="18"/>
      <c r="I13" s="18"/>
      <c r="J13" s="378">
        <f>'Schedule A Worksheet'!C19</f>
        <v>0</v>
      </c>
      <c r="K13" s="318" t="s">
        <v>150</v>
      </c>
      <c r="L13" s="18"/>
      <c r="M13" s="18"/>
      <c r="N13" s="34"/>
    </row>
    <row r="14" spans="1:15" s="81" customFormat="1" x14ac:dyDescent="0.25">
      <c r="A14" s="33"/>
      <c r="B14" s="18"/>
      <c r="C14" s="18"/>
      <c r="D14" s="18"/>
      <c r="E14" s="18"/>
      <c r="F14" s="18"/>
      <c r="G14" s="18"/>
      <c r="H14" s="18"/>
      <c r="I14" s="18"/>
      <c r="J14" s="18"/>
      <c r="K14" s="18"/>
      <c r="L14" s="18"/>
      <c r="M14" s="18"/>
      <c r="N14" s="34"/>
    </row>
    <row r="15" spans="1:15" x14ac:dyDescent="0.25">
      <c r="A15" s="33" t="s">
        <v>187</v>
      </c>
      <c r="B15" s="18"/>
      <c r="C15" s="18"/>
      <c r="D15" s="18"/>
      <c r="E15" s="18"/>
      <c r="F15" s="18"/>
      <c r="G15" s="18"/>
      <c r="H15" s="18"/>
      <c r="I15" s="18"/>
      <c r="J15" s="425">
        <f>'Schedule A Worksheet'!D19</f>
        <v>0</v>
      </c>
      <c r="K15" s="318" t="s">
        <v>150</v>
      </c>
      <c r="L15" s="18"/>
      <c r="M15" s="18"/>
      <c r="N15" s="34"/>
    </row>
    <row r="16" spans="1:15" s="81" customFormat="1" x14ac:dyDescent="0.25">
      <c r="A16" s="33"/>
      <c r="B16" s="18"/>
      <c r="C16" s="18"/>
      <c r="D16" s="18"/>
      <c r="E16" s="18"/>
      <c r="F16" s="18"/>
      <c r="G16" s="18"/>
      <c r="H16" s="18"/>
      <c r="I16" s="18"/>
      <c r="J16" s="18"/>
      <c r="K16" s="18"/>
      <c r="L16" s="18"/>
      <c r="M16" s="18"/>
      <c r="N16" s="34"/>
    </row>
    <row r="17" spans="1:22" x14ac:dyDescent="0.25">
      <c r="A17" s="33" t="s">
        <v>188</v>
      </c>
      <c r="B17" s="18"/>
      <c r="C17" s="18"/>
      <c r="D17" s="18"/>
      <c r="E17" s="18"/>
      <c r="F17" s="18"/>
      <c r="G17" s="18"/>
      <c r="H17" s="18"/>
      <c r="I17" s="18"/>
      <c r="J17" s="378">
        <f>'Schedule A Worksheet'!E19</f>
        <v>0</v>
      </c>
      <c r="K17" s="318" t="s">
        <v>150</v>
      </c>
      <c r="L17" s="18"/>
      <c r="M17" s="18"/>
      <c r="N17" s="34"/>
    </row>
    <row r="18" spans="1:22" ht="15" customHeight="1" x14ac:dyDescent="0.25">
      <c r="A18" s="470" t="s">
        <v>189</v>
      </c>
      <c r="B18" s="471"/>
      <c r="C18" s="471"/>
      <c r="D18" s="471"/>
      <c r="E18" s="471"/>
      <c r="F18" s="471"/>
      <c r="G18" s="471"/>
      <c r="H18" s="471"/>
      <c r="I18" s="471"/>
      <c r="J18" s="18"/>
      <c r="K18" s="18"/>
      <c r="L18" s="18"/>
      <c r="M18" s="18"/>
      <c r="N18" s="34"/>
    </row>
    <row r="19" spans="1:22" s="81" customFormat="1" ht="46.5" customHeight="1" thickBot="1" x14ac:dyDescent="0.3">
      <c r="A19" s="472"/>
      <c r="B19" s="473"/>
      <c r="C19" s="473"/>
      <c r="D19" s="473"/>
      <c r="E19" s="473"/>
      <c r="F19" s="473"/>
      <c r="G19" s="473"/>
      <c r="H19" s="473"/>
      <c r="I19" s="473"/>
      <c r="J19" s="261"/>
      <c r="K19" s="320"/>
      <c r="L19" s="261"/>
      <c r="M19" s="261"/>
      <c r="N19" s="262"/>
      <c r="O19" s="82"/>
      <c r="P19" s="82"/>
    </row>
    <row r="20" spans="1:22" s="81" customFormat="1" ht="20.25" customHeight="1" thickBot="1" x14ac:dyDescent="0.3">
      <c r="A20" s="187"/>
      <c r="B20" s="187"/>
      <c r="C20" s="187"/>
      <c r="D20" s="187"/>
      <c r="E20" s="187"/>
      <c r="F20" s="187"/>
      <c r="G20" s="187"/>
      <c r="H20" s="187"/>
      <c r="I20" s="187"/>
      <c r="J20" s="86"/>
      <c r="K20" s="82"/>
      <c r="L20" s="82"/>
      <c r="M20" s="82"/>
      <c r="N20" s="82"/>
      <c r="O20" s="82"/>
      <c r="P20" s="82"/>
    </row>
    <row r="21" spans="1:22" x14ac:dyDescent="0.25">
      <c r="A21" s="319" t="s">
        <v>108</v>
      </c>
      <c r="B21" s="300"/>
      <c r="C21" s="300"/>
      <c r="D21" s="300"/>
      <c r="E21" s="300"/>
      <c r="F21" s="300"/>
      <c r="G21" s="300"/>
      <c r="H21" s="300"/>
      <c r="I21" s="300"/>
      <c r="J21" s="268"/>
      <c r="K21" s="268"/>
      <c r="L21" s="268"/>
      <c r="M21" s="268"/>
      <c r="N21" s="269"/>
      <c r="O21" s="82"/>
      <c r="P21" s="82"/>
    </row>
    <row r="22" spans="1:22" s="81" customFormat="1" x14ac:dyDescent="0.25">
      <c r="A22" s="33"/>
      <c r="B22" s="18"/>
      <c r="C22" s="18"/>
      <c r="D22" s="18"/>
      <c r="E22" s="18"/>
      <c r="F22" s="18"/>
      <c r="G22" s="18"/>
      <c r="H22" s="18"/>
      <c r="I22" s="18"/>
      <c r="J22" s="18"/>
      <c r="K22" s="18"/>
      <c r="L22" s="18"/>
      <c r="M22" s="18"/>
      <c r="N22" s="34"/>
    </row>
    <row r="23" spans="1:22" x14ac:dyDescent="0.25">
      <c r="A23" s="33" t="s">
        <v>190</v>
      </c>
      <c r="B23" s="18"/>
      <c r="C23" s="18"/>
      <c r="D23" s="18"/>
      <c r="E23" s="18"/>
      <c r="F23" s="18"/>
      <c r="G23" s="18"/>
      <c r="H23" s="18"/>
      <c r="I23" s="18"/>
      <c r="J23" s="378">
        <f>'Schedule A Worksheet'!C29</f>
        <v>0</v>
      </c>
      <c r="K23" s="318" t="s">
        <v>150</v>
      </c>
      <c r="L23" s="18"/>
      <c r="M23" s="18"/>
      <c r="N23" s="34"/>
    </row>
    <row r="24" spans="1:22" s="81" customFormat="1" x14ac:dyDescent="0.25">
      <c r="A24" s="33"/>
      <c r="B24" s="18"/>
      <c r="C24" s="18"/>
      <c r="D24" s="18"/>
      <c r="E24" s="18"/>
      <c r="F24" s="18"/>
      <c r="G24" s="18"/>
      <c r="H24" s="18"/>
      <c r="I24" s="18"/>
      <c r="J24" s="18"/>
      <c r="K24" s="18"/>
      <c r="L24" s="18"/>
      <c r="M24" s="18"/>
      <c r="N24" s="34"/>
    </row>
    <row r="25" spans="1:22" x14ac:dyDescent="0.25">
      <c r="A25" s="33" t="s">
        <v>191</v>
      </c>
      <c r="B25" s="18"/>
      <c r="C25" s="18"/>
      <c r="D25" s="18"/>
      <c r="E25" s="18"/>
      <c r="F25" s="18"/>
      <c r="G25" s="18"/>
      <c r="H25" s="18"/>
      <c r="I25" s="18"/>
      <c r="J25" s="385">
        <f>'Schedule A Worksheet'!D29</f>
        <v>0</v>
      </c>
      <c r="K25" s="318" t="s">
        <v>150</v>
      </c>
      <c r="L25" s="18"/>
      <c r="M25" s="18"/>
      <c r="N25" s="34"/>
    </row>
    <row r="26" spans="1:22" s="81" customFormat="1" ht="15.75" thickBot="1" x14ac:dyDescent="0.3">
      <c r="A26" s="36"/>
      <c r="B26" s="83"/>
      <c r="C26" s="83"/>
      <c r="D26" s="83"/>
      <c r="E26" s="83"/>
      <c r="F26" s="83"/>
      <c r="G26" s="83"/>
      <c r="H26" s="83"/>
      <c r="I26" s="83"/>
      <c r="J26" s="83"/>
      <c r="K26" s="83"/>
      <c r="L26" s="83"/>
      <c r="M26" s="83"/>
      <c r="N26" s="84"/>
    </row>
    <row r="27" spans="1:22" s="81" customFormat="1" ht="15.75" thickBot="1" x14ac:dyDescent="0.3"/>
    <row r="28" spans="1:22" x14ac:dyDescent="0.25">
      <c r="A28" s="319" t="s">
        <v>109</v>
      </c>
      <c r="B28" s="321"/>
      <c r="C28" s="321"/>
      <c r="D28" s="321"/>
      <c r="E28" s="321"/>
      <c r="F28" s="321"/>
      <c r="G28" s="321"/>
      <c r="H28" s="321"/>
      <c r="I28" s="321"/>
      <c r="J28" s="300"/>
      <c r="K28" s="300"/>
      <c r="L28" s="300"/>
      <c r="M28" s="300"/>
      <c r="N28" s="32"/>
      <c r="P28" s="82"/>
      <c r="Q28" s="82"/>
      <c r="R28" s="82"/>
      <c r="S28" s="82"/>
      <c r="T28" s="82"/>
      <c r="U28" s="82"/>
      <c r="V28" s="82"/>
    </row>
    <row r="29" spans="1:22" s="81" customFormat="1" x14ac:dyDescent="0.25">
      <c r="A29" s="368" t="s">
        <v>229</v>
      </c>
      <c r="B29" s="18"/>
      <c r="C29" s="18"/>
      <c r="D29" s="18"/>
      <c r="E29" s="18"/>
      <c r="F29" s="18"/>
      <c r="G29" s="18"/>
      <c r="H29" s="18"/>
      <c r="I29" s="18"/>
      <c r="J29" s="363"/>
      <c r="K29" s="18"/>
      <c r="L29" s="18"/>
      <c r="M29" s="18"/>
      <c r="N29" s="34"/>
      <c r="P29" s="82"/>
      <c r="Q29" s="82"/>
      <c r="R29" s="82"/>
      <c r="S29" s="82"/>
      <c r="T29" s="82"/>
      <c r="U29" s="82"/>
      <c r="V29" s="82"/>
    </row>
    <row r="30" spans="1:22" x14ac:dyDescent="0.25">
      <c r="A30" s="33" t="s">
        <v>192</v>
      </c>
      <c r="B30" s="18"/>
      <c r="C30" s="18"/>
      <c r="D30" s="18"/>
      <c r="E30" s="18"/>
      <c r="F30" s="18"/>
      <c r="G30" s="18"/>
      <c r="H30" s="18"/>
      <c r="I30" s="18"/>
      <c r="J30" s="364"/>
      <c r="K30" s="18"/>
      <c r="L30" s="18"/>
      <c r="M30" s="18"/>
      <c r="N30" s="34"/>
      <c r="P30" s="82"/>
      <c r="Q30" s="82"/>
      <c r="R30" s="82"/>
      <c r="S30" s="82"/>
      <c r="T30" s="82"/>
      <c r="U30" s="82"/>
      <c r="V30" s="82"/>
    </row>
    <row r="31" spans="1:22" s="81" customFormat="1" x14ac:dyDescent="0.25">
      <c r="A31" s="33"/>
      <c r="B31" s="18"/>
      <c r="C31" s="18"/>
      <c r="D31" s="18"/>
      <c r="E31" s="18"/>
      <c r="F31" s="18"/>
      <c r="G31" s="18"/>
      <c r="H31" s="18"/>
      <c r="I31" s="18"/>
      <c r="J31" s="363"/>
      <c r="K31" s="18"/>
      <c r="L31" s="18"/>
      <c r="M31" s="18"/>
      <c r="N31" s="34"/>
      <c r="P31" s="82"/>
      <c r="Q31" s="82"/>
      <c r="R31" s="82"/>
      <c r="S31" s="82"/>
      <c r="T31" s="82"/>
      <c r="U31" s="82"/>
      <c r="V31" s="82"/>
    </row>
    <row r="32" spans="1:22" x14ac:dyDescent="0.25">
      <c r="A32" s="33" t="s">
        <v>193</v>
      </c>
      <c r="B32" s="18"/>
      <c r="C32" s="18"/>
      <c r="D32" s="18"/>
      <c r="E32" s="18"/>
      <c r="F32" s="18"/>
      <c r="G32" s="18"/>
      <c r="H32" s="18"/>
      <c r="I32" s="18"/>
      <c r="J32" s="364"/>
      <c r="K32" s="18"/>
      <c r="L32" s="18"/>
      <c r="M32" s="18"/>
      <c r="N32" s="34"/>
      <c r="P32" s="82"/>
      <c r="Q32" s="82"/>
      <c r="R32" s="82"/>
      <c r="S32" s="82"/>
      <c r="T32" s="82"/>
      <c r="U32" s="82"/>
      <c r="V32" s="82"/>
    </row>
    <row r="33" spans="1:15" s="81" customFormat="1" x14ac:dyDescent="0.25">
      <c r="A33" s="33"/>
      <c r="B33" s="18"/>
      <c r="C33" s="18"/>
      <c r="D33" s="18"/>
      <c r="E33" s="18"/>
      <c r="F33" s="18"/>
      <c r="G33" s="18"/>
      <c r="H33" s="18"/>
      <c r="I33" s="18"/>
      <c r="J33" s="363"/>
      <c r="K33" s="18"/>
      <c r="L33" s="18"/>
      <c r="M33" s="18"/>
      <c r="N33" s="34"/>
    </row>
    <row r="34" spans="1:15" x14ac:dyDescent="0.25">
      <c r="A34" s="33" t="s">
        <v>194</v>
      </c>
      <c r="B34" s="18"/>
      <c r="C34" s="18"/>
      <c r="D34" s="18"/>
      <c r="E34" s="18"/>
      <c r="F34" s="18"/>
      <c r="G34" s="18"/>
      <c r="H34" s="18"/>
      <c r="I34" s="18"/>
      <c r="J34" s="364"/>
      <c r="K34" s="18"/>
      <c r="L34" s="18"/>
      <c r="M34" s="18"/>
      <c r="N34" s="34"/>
    </row>
    <row r="35" spans="1:15" ht="15.75" thickBot="1" x14ac:dyDescent="0.3">
      <c r="A35" s="36"/>
      <c r="B35" s="83"/>
      <c r="C35" s="83"/>
      <c r="D35" s="83"/>
      <c r="E35" s="83"/>
      <c r="F35" s="83"/>
      <c r="G35" s="83"/>
      <c r="H35" s="83"/>
      <c r="I35" s="83"/>
      <c r="J35" s="365"/>
      <c r="K35" s="83"/>
      <c r="L35" s="83"/>
      <c r="M35" s="83"/>
      <c r="N35" s="84"/>
    </row>
    <row r="36" spans="1:15" s="81" customFormat="1" ht="15.75" thickBot="1" x14ac:dyDescent="0.3">
      <c r="J36" s="317"/>
    </row>
    <row r="37" spans="1:15" x14ac:dyDescent="0.25">
      <c r="A37" s="319" t="s">
        <v>110</v>
      </c>
      <c r="B37" s="300"/>
      <c r="C37" s="300"/>
      <c r="D37" s="300"/>
      <c r="E37" s="300"/>
      <c r="F37" s="300"/>
      <c r="G37" s="300"/>
      <c r="H37" s="300"/>
      <c r="I37" s="300"/>
      <c r="J37" s="300"/>
      <c r="K37" s="300"/>
      <c r="L37" s="300"/>
      <c r="M37" s="300"/>
      <c r="N37" s="32"/>
    </row>
    <row r="38" spans="1:15" x14ac:dyDescent="0.25">
      <c r="A38" s="33" t="s">
        <v>114</v>
      </c>
      <c r="B38" s="18"/>
      <c r="C38" s="18"/>
      <c r="D38" s="18"/>
      <c r="E38" s="18"/>
      <c r="F38" s="18"/>
      <c r="G38" s="18"/>
      <c r="H38" s="18"/>
      <c r="I38" s="18"/>
      <c r="J38" s="378">
        <f>'Payroll Accumulator'!F79</f>
        <v>0</v>
      </c>
      <c r="K38" s="318" t="s">
        <v>149</v>
      </c>
      <c r="L38" s="18"/>
      <c r="M38" s="18"/>
      <c r="N38" s="34"/>
    </row>
    <row r="39" spans="1:15" ht="28.5" customHeight="1" thickBot="1" x14ac:dyDescent="0.3">
      <c r="A39" s="474" t="s">
        <v>111</v>
      </c>
      <c r="B39" s="475"/>
      <c r="C39" s="475"/>
      <c r="D39" s="475"/>
      <c r="E39" s="475"/>
      <c r="F39" s="475"/>
      <c r="G39" s="475"/>
      <c r="H39" s="475"/>
      <c r="I39" s="475"/>
      <c r="J39" s="83"/>
      <c r="K39" s="83"/>
      <c r="L39" s="83"/>
      <c r="M39" s="83"/>
      <c r="N39" s="84"/>
    </row>
    <row r="40" spans="1:15" s="81" customFormat="1" ht="15.75" thickBot="1" x14ac:dyDescent="0.3"/>
    <row r="41" spans="1:15" x14ac:dyDescent="0.25">
      <c r="A41" s="319" t="s">
        <v>112</v>
      </c>
      <c r="B41" s="300"/>
      <c r="C41" s="300"/>
      <c r="D41" s="300"/>
      <c r="E41" s="300"/>
      <c r="F41" s="300"/>
      <c r="G41" s="300"/>
      <c r="H41" s="300"/>
      <c r="I41" s="300"/>
      <c r="J41" s="300"/>
      <c r="K41" s="300"/>
      <c r="L41" s="300"/>
      <c r="M41" s="300"/>
      <c r="N41" s="32"/>
    </row>
    <row r="42" spans="1:15" s="81" customFormat="1" x14ac:dyDescent="0.25">
      <c r="A42" s="33"/>
      <c r="B42" s="18"/>
      <c r="C42" s="18"/>
      <c r="D42" s="18"/>
      <c r="E42" s="18"/>
      <c r="F42" s="18"/>
      <c r="G42" s="18"/>
      <c r="H42" s="18"/>
      <c r="I42" s="18"/>
      <c r="J42" s="18"/>
      <c r="K42" s="18"/>
      <c r="L42" s="18"/>
      <c r="M42" s="18"/>
      <c r="N42" s="34"/>
    </row>
    <row r="43" spans="1:15" x14ac:dyDescent="0.25">
      <c r="A43" s="33" t="s">
        <v>115</v>
      </c>
      <c r="B43" s="18"/>
      <c r="C43" s="18"/>
      <c r="D43" s="18"/>
      <c r="E43" s="18"/>
      <c r="F43" s="18"/>
      <c r="G43" s="18"/>
      <c r="H43" s="18"/>
      <c r="I43" s="18"/>
      <c r="J43" s="378">
        <f>J13+J23+J30+J32+J34+J38</f>
        <v>0</v>
      </c>
      <c r="K43" s="318" t="s">
        <v>195</v>
      </c>
      <c r="L43" s="18"/>
      <c r="M43" s="18"/>
      <c r="N43" s="34"/>
    </row>
    <row r="44" spans="1:15" s="81" customFormat="1" ht="15.75" thickBot="1" x14ac:dyDescent="0.3">
      <c r="A44" s="36"/>
      <c r="B44" s="83"/>
      <c r="C44" s="83"/>
      <c r="D44" s="83"/>
      <c r="E44" s="83"/>
      <c r="F44" s="83"/>
      <c r="G44" s="83"/>
      <c r="H44" s="83"/>
      <c r="I44" s="83"/>
      <c r="J44" s="83"/>
      <c r="K44" s="83"/>
      <c r="L44" s="83"/>
      <c r="M44" s="83"/>
      <c r="N44" s="84"/>
    </row>
    <row r="45" spans="1:15" s="81" customFormat="1" ht="15.75" thickBot="1" x14ac:dyDescent="0.3">
      <c r="A45" s="18"/>
      <c r="B45" s="18"/>
      <c r="C45" s="18"/>
      <c r="D45" s="18"/>
      <c r="E45" s="18"/>
      <c r="F45" s="18"/>
      <c r="G45" s="18"/>
      <c r="H45" s="18"/>
      <c r="I45" s="18"/>
      <c r="J45" s="18"/>
      <c r="K45" s="18"/>
      <c r="L45" s="18"/>
      <c r="M45" s="18"/>
      <c r="N45" s="18"/>
    </row>
    <row r="46" spans="1:15" x14ac:dyDescent="0.25">
      <c r="A46" s="319" t="s">
        <v>113</v>
      </c>
      <c r="B46" s="300"/>
      <c r="C46" s="300"/>
      <c r="D46" s="354" t="s">
        <v>224</v>
      </c>
      <c r="E46" s="300"/>
      <c r="F46" s="300"/>
      <c r="G46" s="300"/>
      <c r="H46" s="300"/>
      <c r="I46" s="300"/>
      <c r="J46" s="300"/>
      <c r="K46" s="300"/>
      <c r="L46" s="300"/>
      <c r="M46" s="300"/>
      <c r="N46" s="32"/>
    </row>
    <row r="47" spans="1:15" s="81" customFormat="1" ht="29.25" customHeight="1" x14ac:dyDescent="0.25">
      <c r="A47" s="476" t="s">
        <v>225</v>
      </c>
      <c r="B47" s="477"/>
      <c r="C47" s="477"/>
      <c r="D47" s="477"/>
      <c r="E47" s="477"/>
      <c r="F47" s="477"/>
      <c r="G47" s="477"/>
      <c r="H47" s="477"/>
      <c r="I47" s="18"/>
      <c r="J47" s="18"/>
      <c r="K47" s="18"/>
      <c r="L47" s="18"/>
      <c r="M47" s="18"/>
      <c r="N47" s="34"/>
    </row>
    <row r="48" spans="1:15" x14ac:dyDescent="0.25">
      <c r="A48" s="35" t="s">
        <v>226</v>
      </c>
      <c r="B48" s="18"/>
      <c r="C48" s="18"/>
      <c r="D48" s="18"/>
      <c r="E48" s="18"/>
      <c r="F48" s="18"/>
      <c r="G48" s="18"/>
      <c r="H48" s="18"/>
      <c r="I48" s="18"/>
      <c r="J48" s="369">
        <f>IF('FTE Input'!N42="Enter 1.0 on line 13 of PPP Schedule A",1,0)</f>
        <v>0</v>
      </c>
      <c r="K48" s="318" t="s">
        <v>199</v>
      </c>
      <c r="L48" s="18"/>
      <c r="M48" s="18"/>
      <c r="N48" s="34"/>
      <c r="O48" s="80"/>
    </row>
    <row r="49" spans="1:25" s="81" customFormat="1" x14ac:dyDescent="0.25">
      <c r="A49" s="33"/>
      <c r="B49" s="18"/>
      <c r="C49" s="18"/>
      <c r="D49" s="18"/>
      <c r="E49" s="18"/>
      <c r="F49" s="18"/>
      <c r="G49" s="18"/>
      <c r="H49" s="18"/>
      <c r="I49" s="18"/>
      <c r="J49" s="329"/>
      <c r="K49" s="18"/>
      <c r="L49" s="18"/>
      <c r="M49" s="18"/>
      <c r="N49" s="34"/>
    </row>
    <row r="50" spans="1:25" x14ac:dyDescent="0.25">
      <c r="A50" s="33" t="s">
        <v>196</v>
      </c>
      <c r="B50" s="18"/>
      <c r="C50" s="18"/>
      <c r="D50" s="18"/>
      <c r="E50" s="18"/>
      <c r="F50" s="18"/>
      <c r="G50" s="18"/>
      <c r="H50" s="18"/>
      <c r="I50" s="18"/>
      <c r="J50" s="369">
        <f>MIN('FTE Input'!R18,'FTE Input'!R21,'FTE Input'!R25)</f>
        <v>0</v>
      </c>
      <c r="K50" s="379" t="s">
        <v>199</v>
      </c>
      <c r="L50" s="86"/>
      <c r="M50" s="86"/>
      <c r="N50" s="89"/>
      <c r="O50" s="82"/>
      <c r="P50" s="82"/>
      <c r="Q50" s="82"/>
      <c r="R50" s="82"/>
      <c r="S50" s="82"/>
      <c r="T50" s="82"/>
      <c r="U50" s="82"/>
      <c r="V50" s="82"/>
      <c r="W50" s="82"/>
      <c r="X50" s="82"/>
      <c r="Y50" s="82"/>
    </row>
    <row r="51" spans="1:25" s="81" customFormat="1" x14ac:dyDescent="0.25">
      <c r="A51" s="33"/>
      <c r="B51" s="18"/>
      <c r="C51" s="18"/>
      <c r="D51" s="18"/>
      <c r="E51" s="18"/>
      <c r="F51" s="18"/>
      <c r="G51" s="18"/>
      <c r="H51" s="18"/>
      <c r="I51" s="18"/>
      <c r="J51" s="329"/>
      <c r="K51" s="86"/>
      <c r="L51" s="86"/>
      <c r="M51" s="86"/>
      <c r="N51" s="89"/>
      <c r="O51" s="82"/>
      <c r="P51" s="82"/>
      <c r="Q51" s="82"/>
      <c r="R51" s="82"/>
      <c r="S51" s="82"/>
      <c r="T51" s="82"/>
      <c r="U51" s="82"/>
      <c r="V51" s="82"/>
      <c r="W51" s="82"/>
      <c r="X51" s="82"/>
      <c r="Y51" s="82"/>
    </row>
    <row r="52" spans="1:25" x14ac:dyDescent="0.25">
      <c r="A52" s="33" t="s">
        <v>197</v>
      </c>
      <c r="B52" s="18"/>
      <c r="C52" s="18"/>
      <c r="D52" s="18"/>
      <c r="E52" s="18"/>
      <c r="F52" s="18"/>
      <c r="G52" s="18"/>
      <c r="H52" s="18"/>
      <c r="I52" s="18"/>
      <c r="J52" s="369">
        <f>+J15+J25</f>
        <v>0</v>
      </c>
      <c r="K52" s="18"/>
      <c r="L52" s="18"/>
      <c r="M52" s="18"/>
      <c r="N52" s="34"/>
    </row>
    <row r="53" spans="1:25" s="81" customFormat="1" x14ac:dyDescent="0.25">
      <c r="A53" s="33"/>
      <c r="B53" s="18"/>
      <c r="C53" s="18"/>
      <c r="D53" s="18"/>
      <c r="E53" s="18"/>
      <c r="F53" s="18"/>
      <c r="G53" s="18"/>
      <c r="H53" s="18"/>
      <c r="I53" s="18"/>
      <c r="J53" s="329"/>
      <c r="K53" s="18"/>
      <c r="L53" s="18"/>
      <c r="M53" s="18"/>
      <c r="N53" s="34"/>
    </row>
    <row r="54" spans="1:25" x14ac:dyDescent="0.25">
      <c r="A54" s="33" t="s">
        <v>198</v>
      </c>
      <c r="B54" s="18"/>
      <c r="C54" s="18"/>
      <c r="D54" s="18"/>
      <c r="E54" s="18"/>
      <c r="F54" s="18"/>
      <c r="G54" s="18"/>
      <c r="H54" s="18"/>
      <c r="I54" s="18"/>
      <c r="J54" s="369">
        <f>IF(J48&lt;1,(IFERROR(J52/J50,0)),1)</f>
        <v>0</v>
      </c>
      <c r="K54" s="18"/>
      <c r="L54" s="18"/>
      <c r="M54" s="18"/>
      <c r="N54" s="34"/>
    </row>
    <row r="55" spans="1:25" ht="15.75" thickBot="1" x14ac:dyDescent="0.3">
      <c r="A55" s="36"/>
      <c r="B55" s="83"/>
      <c r="C55" s="83"/>
      <c r="D55" s="83"/>
      <c r="E55" s="83"/>
      <c r="F55" s="83"/>
      <c r="G55" s="83"/>
      <c r="H55" s="83"/>
      <c r="I55" s="83"/>
      <c r="J55" s="83"/>
      <c r="K55" s="83"/>
      <c r="L55" s="83"/>
      <c r="M55" s="83"/>
      <c r="N55" s="84"/>
    </row>
    <row r="56" spans="1:25" ht="15.75" thickBot="1" x14ac:dyDescent="0.3"/>
    <row r="57" spans="1:25" s="81" customFormat="1" x14ac:dyDescent="0.25">
      <c r="A57" s="478" t="s">
        <v>263</v>
      </c>
      <c r="B57" s="479"/>
      <c r="C57" s="479"/>
      <c r="D57" s="479"/>
      <c r="E57" s="479"/>
      <c r="F57" s="479"/>
      <c r="G57" s="479"/>
      <c r="H57" s="479"/>
      <c r="I57" s="479"/>
      <c r="J57" s="479"/>
      <c r="K57" s="479"/>
      <c r="L57" s="479"/>
      <c r="M57" s="479"/>
      <c r="N57" s="480"/>
    </row>
    <row r="58" spans="1:25" s="81" customFormat="1" ht="15.75" thickBot="1" x14ac:dyDescent="0.3">
      <c r="A58" s="481"/>
      <c r="B58" s="482"/>
      <c r="C58" s="482"/>
      <c r="D58" s="482"/>
      <c r="E58" s="482"/>
      <c r="F58" s="482"/>
      <c r="G58" s="482"/>
      <c r="H58" s="482"/>
      <c r="I58" s="482"/>
      <c r="J58" s="482"/>
      <c r="K58" s="482"/>
      <c r="L58" s="482"/>
      <c r="M58" s="482"/>
      <c r="N58" s="483"/>
    </row>
    <row r="59" spans="1:25" s="81" customFormat="1" ht="15.75" thickBot="1" x14ac:dyDescent="0.3"/>
    <row r="60" spans="1:25" s="2" customFormat="1" ht="21" customHeight="1" x14ac:dyDescent="0.35">
      <c r="A60" s="467" t="s">
        <v>184</v>
      </c>
      <c r="B60" s="468"/>
      <c r="C60" s="468"/>
      <c r="D60" s="468"/>
      <c r="E60" s="468"/>
      <c r="F60" s="468"/>
      <c r="G60" s="468"/>
      <c r="H60" s="468"/>
      <c r="I60" s="468"/>
      <c r="J60" s="468"/>
      <c r="K60" s="468"/>
      <c r="L60" s="468"/>
      <c r="M60" s="469"/>
      <c r="N60" s="63"/>
      <c r="O60" s="61"/>
      <c r="P60" s="63"/>
      <c r="Q60" s="63"/>
      <c r="R60" s="63"/>
      <c r="S60" s="61"/>
    </row>
    <row r="61" spans="1:25" s="2" customFormat="1" ht="17.25" customHeight="1" x14ac:dyDescent="0.3">
      <c r="A61" s="179"/>
      <c r="B61" s="180" t="s">
        <v>40</v>
      </c>
      <c r="C61" s="181"/>
      <c r="D61" s="180"/>
      <c r="E61" s="181"/>
      <c r="F61" s="181"/>
      <c r="G61" s="181"/>
      <c r="H61" s="181"/>
      <c r="I61" s="307"/>
      <c r="J61" s="307"/>
      <c r="K61" s="307"/>
      <c r="L61" s="307"/>
      <c r="M61" s="308"/>
      <c r="N61" s="61"/>
      <c r="O61" s="61"/>
      <c r="P61" s="61"/>
      <c r="Q61" s="61"/>
      <c r="R61" s="61"/>
      <c r="S61" s="61"/>
    </row>
    <row r="62" spans="1:25" s="2" customFormat="1" ht="17.25" customHeight="1" x14ac:dyDescent="0.3">
      <c r="A62" s="309"/>
      <c r="B62" s="180" t="s">
        <v>86</v>
      </c>
      <c r="C62" s="181"/>
      <c r="D62" s="180"/>
      <c r="E62" s="181"/>
      <c r="F62" s="181"/>
      <c r="G62" s="181"/>
      <c r="H62" s="181"/>
      <c r="I62" s="307"/>
      <c r="J62" s="307"/>
      <c r="K62" s="307"/>
      <c r="L62" s="307"/>
      <c r="M62" s="308"/>
      <c r="N62" s="61"/>
      <c r="O62" s="61"/>
      <c r="P62" s="61"/>
      <c r="Q62" s="61"/>
      <c r="R62" s="61"/>
      <c r="S62" s="61"/>
    </row>
    <row r="63" spans="1:25" s="81" customFormat="1" ht="21.75" thickBot="1" x14ac:dyDescent="0.4">
      <c r="A63" s="451" t="s">
        <v>85</v>
      </c>
      <c r="B63" s="452"/>
      <c r="C63" s="452"/>
      <c r="D63" s="452"/>
      <c r="E63" s="452"/>
      <c r="F63" s="452"/>
      <c r="G63" s="452"/>
      <c r="H63" s="452"/>
      <c r="I63" s="452"/>
      <c r="J63" s="452"/>
      <c r="K63" s="452"/>
      <c r="L63" s="452"/>
      <c r="M63" s="453"/>
      <c r="N63" s="88"/>
      <c r="O63" s="88"/>
      <c r="P63" s="88"/>
      <c r="Q63" s="88"/>
      <c r="R63" s="88"/>
      <c r="S63" s="82"/>
    </row>
  </sheetData>
  <sheetProtection algorithmName="SHA-512" hashValue="rnnI1iDwTtVIOWqBmDxaOpx2hYgl92oD0sId9VVqhzzKP4cns9HewfwM0OdTWn6vsEs98fOhPmW7vglZg+FR2w==" saltValue="g5XPoOZ6UutXw9gAoMEBLQ==" spinCount="100000" sheet="1" objects="1" scenarios="1"/>
  <protectedRanges>
    <protectedRange sqref="J30 J32 J34" name="Range1"/>
  </protectedRanges>
  <mergeCells count="6">
    <mergeCell ref="A18:I19"/>
    <mergeCell ref="A39:I39"/>
    <mergeCell ref="A60:M60"/>
    <mergeCell ref="A63:M63"/>
    <mergeCell ref="A47:H47"/>
    <mergeCell ref="A57:N58"/>
  </mergeCells>
  <hyperlinks>
    <hyperlink ref="B61" r:id="rId1" display="at aicpa.org/sba." xr:uid="{B3D9A888-804D-40F8-886E-318B97093E8D}"/>
    <hyperlink ref="B62" r:id="rId2" display="The SBA forgiveness application is online here:" xr:uid="{1D44199C-4EF5-48A3-8376-D44D5EA301CB}"/>
  </hyperlinks>
  <pageMargins left="0.7" right="0.7" top="0.75" bottom="0.75" header="0.3" footer="0.3"/>
  <pageSetup scale="54"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4C90-5C4C-48B0-A6E0-8BB096878D98}">
  <sheetPr>
    <pageSetUpPr fitToPage="1"/>
  </sheetPr>
  <dimension ref="A1:S51"/>
  <sheetViews>
    <sheetView workbookViewId="0">
      <selection activeCell="I12" sqref="I12"/>
    </sheetView>
  </sheetViews>
  <sheetFormatPr defaultRowHeight="15" x14ac:dyDescent="0.25"/>
  <cols>
    <col min="1" max="2" width="17.85546875" customWidth="1"/>
    <col min="3" max="3" width="14" customWidth="1"/>
    <col min="4" max="4" width="18" customWidth="1"/>
    <col min="5" max="5" width="15.140625" customWidth="1"/>
    <col min="12" max="12" width="22.7109375" customWidth="1"/>
    <col min="17" max="17" width="11.7109375" bestFit="1" customWidth="1"/>
  </cols>
  <sheetData>
    <row r="1" spans="1:15" s="81" customFormat="1" ht="21" x14ac:dyDescent="0.35">
      <c r="A1" s="19" t="s">
        <v>104</v>
      </c>
      <c r="G1" s="61"/>
      <c r="H1" s="61"/>
    </row>
    <row r="2" spans="1:15" s="81" customFormat="1" ht="21" x14ac:dyDescent="0.35">
      <c r="A2" s="19" t="s">
        <v>1</v>
      </c>
    </row>
    <row r="3" spans="1:15" s="81" customFormat="1" ht="21" x14ac:dyDescent="0.35">
      <c r="A3" s="108" t="s">
        <v>155</v>
      </c>
      <c r="B3" s="82"/>
      <c r="C3" s="82"/>
      <c r="D3" s="82"/>
      <c r="E3" s="82"/>
      <c r="F3" s="82"/>
    </row>
    <row r="4" spans="1:15" s="81" customFormat="1" ht="15" customHeight="1" x14ac:dyDescent="0.3">
      <c r="D4" s="61"/>
      <c r="E4" s="61"/>
      <c r="F4" s="82"/>
      <c r="G4" s="82"/>
      <c r="H4" s="82"/>
      <c r="I4" s="82"/>
      <c r="J4" s="82"/>
      <c r="K4" s="82"/>
    </row>
    <row r="5" spans="1:15" ht="18.75" x14ac:dyDescent="0.3">
      <c r="A5" s="60" t="s">
        <v>158</v>
      </c>
      <c r="B5" s="60"/>
      <c r="C5" s="206"/>
      <c r="D5" s="206"/>
      <c r="E5" s="50"/>
      <c r="F5" s="82"/>
      <c r="G5" s="82"/>
      <c r="H5" s="82"/>
      <c r="I5" s="82"/>
      <c r="J5" s="82"/>
      <c r="K5" s="82"/>
      <c r="L5" s="82"/>
      <c r="M5" s="82"/>
    </row>
    <row r="6" spans="1:15" s="81" customFormat="1" ht="18.75" x14ac:dyDescent="0.3">
      <c r="A6" s="185" t="s">
        <v>164</v>
      </c>
      <c r="B6" s="92"/>
      <c r="C6" s="186"/>
      <c r="D6" s="186"/>
      <c r="O6" s="18"/>
    </row>
    <row r="7" spans="1:15" s="81" customFormat="1" ht="18.75" x14ac:dyDescent="0.3">
      <c r="A7" s="98"/>
      <c r="O7" s="18"/>
    </row>
    <row r="8" spans="1:15" s="6" customFormat="1" ht="18.75" x14ac:dyDescent="0.3">
      <c r="A8" s="20" t="s">
        <v>21</v>
      </c>
      <c r="O8" s="22"/>
    </row>
    <row r="9" spans="1:15" s="6" customFormat="1" x14ac:dyDescent="0.25">
      <c r="A9" s="6" t="s">
        <v>161</v>
      </c>
      <c r="O9" s="22"/>
    </row>
    <row r="11" spans="1:15" x14ac:dyDescent="0.25">
      <c r="A11" s="277" t="s">
        <v>96</v>
      </c>
    </row>
    <row r="12" spans="1:15" s="81" customFormat="1" ht="57" customHeight="1" x14ac:dyDescent="0.25">
      <c r="A12" s="484" t="s">
        <v>183</v>
      </c>
      <c r="B12" s="484"/>
      <c r="C12" s="484"/>
      <c r="D12" s="484"/>
      <c r="E12" s="484"/>
      <c r="F12" s="484"/>
      <c r="G12" s="484"/>
    </row>
    <row r="13" spans="1:15" s="81" customFormat="1" x14ac:dyDescent="0.25"/>
    <row r="14" spans="1:15" s="40" customFormat="1" ht="45" x14ac:dyDescent="0.25">
      <c r="A14" s="230" t="s">
        <v>97</v>
      </c>
      <c r="B14" s="230" t="s">
        <v>98</v>
      </c>
      <c r="C14" s="230" t="s">
        <v>99</v>
      </c>
      <c r="D14" s="230" t="s">
        <v>100</v>
      </c>
      <c r="E14" s="230" t="s">
        <v>101</v>
      </c>
    </row>
    <row r="15" spans="1:15" x14ac:dyDescent="0.25">
      <c r="A15" s="279" t="s">
        <v>181</v>
      </c>
    </row>
    <row r="16" spans="1:15" ht="9" customHeight="1" x14ac:dyDescent="0.25"/>
    <row r="17" spans="1:18" s="18" customFormat="1" x14ac:dyDescent="0.25">
      <c r="A17" s="280" t="s">
        <v>144</v>
      </c>
      <c r="B17" s="280"/>
      <c r="C17" s="380">
        <f>+'Payroll Accumulator'!J52</f>
        <v>0</v>
      </c>
      <c r="D17" s="278"/>
      <c r="E17" s="380">
        <f>+'Payroll Accumulator'!AC52</f>
        <v>0</v>
      </c>
      <c r="F17" s="279" t="s">
        <v>149</v>
      </c>
    </row>
    <row r="18" spans="1:18" s="18" customFormat="1" x14ac:dyDescent="0.25">
      <c r="A18" s="280" t="s">
        <v>170</v>
      </c>
      <c r="B18" s="280"/>
      <c r="C18" s="278"/>
      <c r="D18" s="380">
        <f>+'FTE Input'!N15</f>
        <v>0</v>
      </c>
      <c r="E18" s="278"/>
      <c r="F18" s="318" t="s">
        <v>185</v>
      </c>
    </row>
    <row r="19" spans="1:18" ht="15.75" thickBot="1" x14ac:dyDescent="0.3">
      <c r="C19" s="281">
        <f>SUM(C17:C18)</f>
        <v>0</v>
      </c>
      <c r="D19" s="281">
        <f>SUM(D17:D18)</f>
        <v>0</v>
      </c>
      <c r="E19" s="281">
        <f>SUM(E17:E18)</f>
        <v>0</v>
      </c>
      <c r="F19" s="18"/>
    </row>
    <row r="20" spans="1:18" ht="15.75" thickTop="1" x14ac:dyDescent="0.25"/>
    <row r="22" spans="1:18" x14ac:dyDescent="0.25">
      <c r="A22" s="277" t="s">
        <v>102</v>
      </c>
    </row>
    <row r="23" spans="1:18" ht="49.5" customHeight="1" x14ac:dyDescent="0.25">
      <c r="A23" s="484" t="s">
        <v>182</v>
      </c>
      <c r="B23" s="484"/>
      <c r="C23" s="484"/>
      <c r="D23" s="484"/>
      <c r="E23" s="484"/>
      <c r="F23" s="484"/>
      <c r="G23" s="484"/>
    </row>
    <row r="24" spans="1:18" ht="30" x14ac:dyDescent="0.25">
      <c r="A24" s="230" t="s">
        <v>97</v>
      </c>
      <c r="B24" s="230" t="s">
        <v>98</v>
      </c>
      <c r="C24" s="230" t="s">
        <v>99</v>
      </c>
      <c r="D24" s="230" t="s">
        <v>100</v>
      </c>
      <c r="E24" s="86"/>
    </row>
    <row r="25" spans="1:18" x14ac:dyDescent="0.25">
      <c r="A25" s="279" t="s">
        <v>181</v>
      </c>
      <c r="E25" s="86"/>
    </row>
    <row r="26" spans="1:18" ht="8.25" customHeight="1" x14ac:dyDescent="0.25">
      <c r="E26" s="86"/>
    </row>
    <row r="27" spans="1:18" s="18" customFormat="1" x14ac:dyDescent="0.25">
      <c r="A27" s="280" t="s">
        <v>144</v>
      </c>
      <c r="B27" s="280"/>
      <c r="C27" s="380">
        <f>+'Payroll Accumulator'!D65</f>
        <v>0</v>
      </c>
      <c r="D27" s="282"/>
      <c r="E27" s="279" t="s">
        <v>149</v>
      </c>
    </row>
    <row r="28" spans="1:18" s="81" customFormat="1" x14ac:dyDescent="0.25">
      <c r="A28" s="280" t="s">
        <v>170</v>
      </c>
      <c r="C28" s="317"/>
      <c r="D28" s="381">
        <f>+'FTE Input'!P15</f>
        <v>0</v>
      </c>
      <c r="E28" s="318" t="s">
        <v>185</v>
      </c>
    </row>
    <row r="29" spans="1:18" s="81" customFormat="1" ht="15.75" thickBot="1" x14ac:dyDescent="0.3">
      <c r="C29" s="281">
        <f>SUM(C27:C28)</f>
        <v>0</v>
      </c>
      <c r="D29" s="281">
        <f>SUM(D27:D28)</f>
        <v>0</v>
      </c>
      <c r="N29" s="82"/>
      <c r="O29" s="82"/>
      <c r="P29" s="82"/>
      <c r="Q29" s="82"/>
    </row>
    <row r="30" spans="1:18" s="81" customFormat="1" ht="15.75" thickTop="1" x14ac:dyDescent="0.25">
      <c r="E30" s="86"/>
      <c r="N30" s="82"/>
      <c r="O30" s="82"/>
      <c r="P30" s="82"/>
      <c r="Q30" s="82"/>
    </row>
    <row r="31" spans="1:18" s="81" customFormat="1" ht="15.75" thickBot="1" x14ac:dyDescent="0.3">
      <c r="L31" s="82"/>
      <c r="N31" s="82"/>
      <c r="O31" s="82"/>
      <c r="P31" s="82"/>
      <c r="Q31" s="82"/>
      <c r="R31" s="82"/>
    </row>
    <row r="32" spans="1:18" s="81" customFormat="1" ht="15.75" x14ac:dyDescent="0.25">
      <c r="A32" s="298" t="s">
        <v>173</v>
      </c>
      <c r="B32" s="299"/>
      <c r="C32" s="362" t="s">
        <v>216</v>
      </c>
      <c r="D32" s="300"/>
      <c r="E32" s="300"/>
      <c r="F32" s="300"/>
      <c r="G32" s="300"/>
      <c r="H32" s="300"/>
      <c r="I32" s="300"/>
      <c r="J32" s="300"/>
      <c r="K32" s="300"/>
      <c r="L32" s="268"/>
      <c r="M32" s="32"/>
      <c r="N32" s="82"/>
      <c r="O32" s="82"/>
      <c r="P32" s="82"/>
      <c r="Q32" s="82"/>
      <c r="R32" s="82"/>
    </row>
    <row r="33" spans="1:19" s="81" customFormat="1" x14ac:dyDescent="0.25">
      <c r="A33" s="33"/>
      <c r="B33" s="18"/>
      <c r="C33" s="18"/>
      <c r="D33" s="18"/>
      <c r="E33" s="18"/>
      <c r="F33" s="18"/>
      <c r="G33" s="18"/>
      <c r="H33" s="18"/>
      <c r="I33" s="18"/>
      <c r="J33" s="18"/>
      <c r="K33" s="18"/>
      <c r="L33" s="86"/>
      <c r="M33" s="34"/>
      <c r="N33" s="82"/>
      <c r="O33" s="82"/>
      <c r="P33" s="82"/>
      <c r="Q33" s="82"/>
    </row>
    <row r="34" spans="1:19" s="81" customFormat="1" ht="31.5" customHeight="1" x14ac:dyDescent="0.25">
      <c r="A34" s="489" t="s">
        <v>174</v>
      </c>
      <c r="B34" s="490"/>
      <c r="C34" s="490"/>
      <c r="D34" s="490"/>
      <c r="E34" s="490"/>
      <c r="F34" s="490"/>
      <c r="G34" s="490"/>
      <c r="H34" s="490"/>
      <c r="I34" s="490"/>
      <c r="J34" s="490"/>
      <c r="K34" s="18"/>
      <c r="L34" s="344">
        <f>+'FTE Input'!N34</f>
        <v>0</v>
      </c>
      <c r="M34" s="34"/>
      <c r="N34" s="374"/>
      <c r="O34" s="374"/>
      <c r="P34" s="374"/>
      <c r="Q34" s="374"/>
    </row>
    <row r="35" spans="1:19" s="81" customFormat="1" x14ac:dyDescent="0.25">
      <c r="A35" s="288"/>
      <c r="B35" s="289"/>
      <c r="C35" s="289"/>
      <c r="D35" s="289"/>
      <c r="E35" s="289"/>
      <c r="F35" s="289"/>
      <c r="G35" s="289"/>
      <c r="H35" s="289"/>
      <c r="I35" s="289"/>
      <c r="J35" s="289"/>
      <c r="K35" s="18"/>
      <c r="L35" s="303"/>
      <c r="M35" s="34"/>
      <c r="N35" s="343"/>
      <c r="O35" s="343"/>
      <c r="P35" s="343"/>
      <c r="Q35" s="343"/>
    </row>
    <row r="36" spans="1:19" s="81" customFormat="1" x14ac:dyDescent="0.25">
      <c r="A36" s="489" t="s">
        <v>175</v>
      </c>
      <c r="B36" s="490"/>
      <c r="C36" s="490"/>
      <c r="D36" s="490"/>
      <c r="E36" s="490"/>
      <c r="F36" s="490"/>
      <c r="G36" s="490"/>
      <c r="H36" s="490"/>
      <c r="I36" s="490"/>
      <c r="J36" s="490"/>
      <c r="K36" s="18"/>
      <c r="L36" s="344">
        <f>+'FTE Input'!N36</f>
        <v>0</v>
      </c>
      <c r="M36" s="34"/>
      <c r="N36" s="374"/>
      <c r="O36" s="374"/>
      <c r="P36" s="374"/>
      <c r="Q36" s="374"/>
    </row>
    <row r="37" spans="1:19" s="81" customFormat="1" x14ac:dyDescent="0.25">
      <c r="A37" s="288"/>
      <c r="B37" s="289"/>
      <c r="C37" s="289"/>
      <c r="D37" s="289"/>
      <c r="E37" s="289"/>
      <c r="F37" s="289"/>
      <c r="G37" s="289"/>
      <c r="H37" s="289"/>
      <c r="I37" s="289"/>
      <c r="J37" s="289"/>
      <c r="K37" s="18"/>
      <c r="L37" s="305"/>
      <c r="M37" s="34"/>
      <c r="N37" s="343"/>
      <c r="O37" s="343"/>
      <c r="P37" s="343"/>
      <c r="Q37" s="343"/>
    </row>
    <row r="38" spans="1:19" s="81" customFormat="1" ht="50.25" customHeight="1" x14ac:dyDescent="0.25">
      <c r="A38" s="489" t="s">
        <v>172</v>
      </c>
      <c r="B38" s="490"/>
      <c r="C38" s="490"/>
      <c r="D38" s="490"/>
      <c r="E38" s="490"/>
      <c r="F38" s="490"/>
      <c r="G38" s="490"/>
      <c r="H38" s="490"/>
      <c r="I38" s="490"/>
      <c r="J38" s="490"/>
      <c r="K38" s="18"/>
      <c r="L38" s="306" t="str">
        <f>IF(L34=L36,"",(IF(L36&gt;L34,"Proceed to step 4", "Complete line 13 of PPP Schedule A by dividing linke 12 by line 11 of that schedule")))</f>
        <v/>
      </c>
      <c r="M38" s="34"/>
      <c r="N38" s="82"/>
      <c r="O38" s="82"/>
      <c r="P38" s="82"/>
      <c r="Q38" s="82"/>
    </row>
    <row r="39" spans="1:19" s="81" customFormat="1" x14ac:dyDescent="0.25">
      <c r="A39" s="288"/>
      <c r="B39" s="289"/>
      <c r="C39" s="289"/>
      <c r="D39" s="289"/>
      <c r="E39" s="289"/>
      <c r="F39" s="289"/>
      <c r="G39" s="289"/>
      <c r="H39" s="289"/>
      <c r="I39" s="289"/>
      <c r="J39" s="289"/>
      <c r="K39" s="18"/>
      <c r="L39" s="296"/>
      <c r="M39" s="34"/>
      <c r="N39" s="82"/>
      <c r="O39" s="82"/>
      <c r="P39" s="82"/>
      <c r="Q39" s="82"/>
    </row>
    <row r="40" spans="1:19" s="81" customFormat="1" x14ac:dyDescent="0.25">
      <c r="A40" s="33" t="s">
        <v>176</v>
      </c>
      <c r="B40" s="18"/>
      <c r="C40" s="18"/>
      <c r="D40" s="18"/>
      <c r="E40" s="18"/>
      <c r="F40" s="18"/>
      <c r="G40" s="18"/>
      <c r="H40" s="18"/>
      <c r="I40" s="18"/>
      <c r="J40" s="18"/>
      <c r="K40" s="18"/>
      <c r="L40" s="344">
        <f>+'FTE Input'!N40</f>
        <v>0</v>
      </c>
      <c r="M40" s="34"/>
      <c r="N40" s="374"/>
      <c r="O40" s="374"/>
      <c r="P40" s="374"/>
      <c r="Q40" s="374"/>
    </row>
    <row r="41" spans="1:19" s="81" customFormat="1" x14ac:dyDescent="0.25">
      <c r="A41" s="33"/>
      <c r="B41" s="18"/>
      <c r="C41" s="18"/>
      <c r="D41" s="18"/>
      <c r="E41" s="18"/>
      <c r="F41" s="18"/>
      <c r="G41" s="18"/>
      <c r="H41" s="18"/>
      <c r="I41" s="18"/>
      <c r="J41" s="18"/>
      <c r="K41" s="18"/>
      <c r="L41" s="305"/>
      <c r="M41" s="34"/>
      <c r="N41" s="343"/>
      <c r="O41" s="343"/>
      <c r="P41" s="343"/>
      <c r="Q41" s="343"/>
    </row>
    <row r="42" spans="1:19" s="81" customFormat="1" ht="49.5" customHeight="1" x14ac:dyDescent="0.25">
      <c r="A42" s="489" t="s">
        <v>180</v>
      </c>
      <c r="B42" s="490"/>
      <c r="C42" s="490"/>
      <c r="D42" s="490"/>
      <c r="E42" s="490"/>
      <c r="F42" s="490"/>
      <c r="G42" s="490"/>
      <c r="H42" s="490"/>
      <c r="I42" s="490"/>
      <c r="J42" s="490"/>
      <c r="K42" s="18"/>
      <c r="L42" s="306" t="str">
        <f>IF((AND(L40&gt;=L36,L40&gt;0,L36&gt;0)),"Enter 1.0 on line 13 of PPP Schedule A",(IF(AND(L40&lt;L36,L40&gt;0,L36&gt;0),"Complete line 13 of PPP Schedule A by dividing linke 12 by line 11 of that schedule","")))</f>
        <v/>
      </c>
      <c r="M42" s="34"/>
    </row>
    <row r="43" spans="1:19" s="81" customFormat="1" ht="15.75" thickBot="1" x14ac:dyDescent="0.3">
      <c r="A43" s="36"/>
      <c r="B43" s="83"/>
      <c r="C43" s="83"/>
      <c r="D43" s="83"/>
      <c r="E43" s="83"/>
      <c r="F43" s="83"/>
      <c r="G43" s="83"/>
      <c r="H43" s="83"/>
      <c r="I43" s="83"/>
      <c r="J43" s="83"/>
      <c r="K43" s="83"/>
      <c r="L43" s="83"/>
      <c r="M43" s="84"/>
    </row>
    <row r="44" spans="1:19" s="81" customFormat="1" ht="15.75" thickBot="1" x14ac:dyDescent="0.3">
      <c r="L44" s="18"/>
    </row>
    <row r="45" spans="1:19" ht="14.25" customHeight="1" x14ac:dyDescent="0.25">
      <c r="A45" s="485" t="s">
        <v>145</v>
      </c>
      <c r="B45" s="486"/>
      <c r="C45" s="486"/>
      <c r="D45" s="486"/>
      <c r="E45" s="486"/>
      <c r="F45" s="486"/>
      <c r="G45" s="486"/>
      <c r="H45" s="486"/>
      <c r="I45" s="486"/>
      <c r="J45" s="486"/>
      <c r="K45" s="486"/>
      <c r="L45" s="486"/>
      <c r="M45" s="487"/>
    </row>
    <row r="46" spans="1:19" ht="46.5" customHeight="1" thickBot="1" x14ac:dyDescent="0.3">
      <c r="A46" s="474"/>
      <c r="B46" s="475"/>
      <c r="C46" s="475"/>
      <c r="D46" s="475"/>
      <c r="E46" s="475"/>
      <c r="F46" s="475"/>
      <c r="G46" s="475"/>
      <c r="H46" s="475"/>
      <c r="I46" s="475"/>
      <c r="J46" s="475"/>
      <c r="K46" s="475"/>
      <c r="L46" s="475"/>
      <c r="M46" s="488"/>
    </row>
    <row r="47" spans="1:19" ht="15.75" thickBot="1" x14ac:dyDescent="0.3"/>
    <row r="48" spans="1:19" s="2" customFormat="1" ht="21" customHeight="1" x14ac:dyDescent="0.35">
      <c r="A48" s="467" t="s">
        <v>184</v>
      </c>
      <c r="B48" s="468"/>
      <c r="C48" s="468"/>
      <c r="D48" s="468"/>
      <c r="E48" s="468"/>
      <c r="F48" s="468"/>
      <c r="G48" s="468"/>
      <c r="H48" s="468"/>
      <c r="I48" s="468"/>
      <c r="J48" s="468"/>
      <c r="K48" s="468"/>
      <c r="L48" s="468"/>
      <c r="M48" s="469"/>
      <c r="N48" s="63"/>
      <c r="O48" s="61"/>
      <c r="P48" s="63"/>
      <c r="Q48" s="63"/>
      <c r="R48" s="63"/>
      <c r="S48" s="61"/>
    </row>
    <row r="49" spans="1:19" s="2" customFormat="1" ht="17.25" customHeight="1" x14ac:dyDescent="0.3">
      <c r="A49" s="179"/>
      <c r="B49" s="180" t="s">
        <v>40</v>
      </c>
      <c r="C49" s="181"/>
      <c r="D49" s="180"/>
      <c r="E49" s="181"/>
      <c r="F49" s="181"/>
      <c r="G49" s="181"/>
      <c r="H49" s="181"/>
      <c r="I49" s="307"/>
      <c r="J49" s="307"/>
      <c r="K49" s="307"/>
      <c r="L49" s="307"/>
      <c r="M49" s="308"/>
      <c r="N49" s="61"/>
      <c r="O49" s="61"/>
      <c r="P49" s="61"/>
      <c r="Q49" s="61"/>
      <c r="R49" s="61"/>
      <c r="S49" s="61"/>
    </row>
    <row r="50" spans="1:19" s="2" customFormat="1" ht="17.25" customHeight="1" x14ac:dyDescent="0.3">
      <c r="A50" s="309"/>
      <c r="B50" s="180" t="s">
        <v>86</v>
      </c>
      <c r="C50" s="181"/>
      <c r="D50" s="180"/>
      <c r="E50" s="181"/>
      <c r="F50" s="181"/>
      <c r="G50" s="181"/>
      <c r="H50" s="181"/>
      <c r="I50" s="307"/>
      <c r="J50" s="307"/>
      <c r="K50" s="307"/>
      <c r="L50" s="307"/>
      <c r="M50" s="308"/>
      <c r="N50" s="61"/>
      <c r="O50" s="61"/>
      <c r="P50" s="61"/>
      <c r="Q50" s="61"/>
      <c r="R50" s="61"/>
      <c r="S50" s="61"/>
    </row>
    <row r="51" spans="1:19" s="81" customFormat="1" ht="21.75" thickBot="1" x14ac:dyDescent="0.4">
      <c r="A51" s="451" t="s">
        <v>85</v>
      </c>
      <c r="B51" s="452"/>
      <c r="C51" s="452"/>
      <c r="D51" s="452"/>
      <c r="E51" s="452"/>
      <c r="F51" s="452"/>
      <c r="G51" s="452"/>
      <c r="H51" s="452"/>
      <c r="I51" s="452"/>
      <c r="J51" s="452"/>
      <c r="K51" s="452"/>
      <c r="L51" s="452"/>
      <c r="M51" s="453"/>
      <c r="N51" s="88"/>
      <c r="O51" s="88"/>
      <c r="P51" s="88"/>
      <c r="Q51" s="88"/>
      <c r="R51" s="88"/>
      <c r="S51" s="82"/>
    </row>
  </sheetData>
  <sheetProtection algorithmName="SHA-512" hashValue="cqZTOh7JNbhCHw9wNghs+2TJeD4WWkxxzpfZNb5+vF36khRS/S52OM0F3LLcY4aFGwUAjczEzUACrREctJPOqw==" saltValue="1lUdLCfQEBE4vBnfDoQ47A==" spinCount="100000" sheet="1" objects="1" scenarios="1"/>
  <mergeCells count="9">
    <mergeCell ref="A23:G23"/>
    <mergeCell ref="A45:M46"/>
    <mergeCell ref="A48:M48"/>
    <mergeCell ref="A51:M51"/>
    <mergeCell ref="A12:G12"/>
    <mergeCell ref="A34:J34"/>
    <mergeCell ref="A36:J36"/>
    <mergeCell ref="A38:J38"/>
    <mergeCell ref="A42:J42"/>
  </mergeCells>
  <hyperlinks>
    <hyperlink ref="B49" r:id="rId1" display="at aicpa.org/sba." xr:uid="{1ED6FCAF-EFFF-436F-BC05-E516F4493F28}"/>
    <hyperlink ref="B50" r:id="rId2" display="The SBA forgiveness application is online here:" xr:uid="{7F624218-6589-415F-AF36-81A840AF2B45}"/>
  </hyperlinks>
  <pageMargins left="0.7" right="0.7" top="0.75" bottom="0.75" header="0.3" footer="0.3"/>
  <pageSetup scale="5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6E98-F255-44AB-8955-6987BC20A78B}">
  <sheetPr>
    <pageSetUpPr fitToPage="1"/>
  </sheetPr>
  <dimension ref="A1:W40"/>
  <sheetViews>
    <sheetView workbookViewId="0">
      <selection activeCell="F21" sqref="F21"/>
    </sheetView>
  </sheetViews>
  <sheetFormatPr defaultRowHeight="15" x14ac:dyDescent="0.25"/>
  <cols>
    <col min="1" max="1" width="25.42578125" customWidth="1"/>
    <col min="2" max="2" width="15" customWidth="1"/>
    <col min="3" max="3" width="15.85546875" customWidth="1"/>
    <col min="4" max="4" width="3" customWidth="1"/>
    <col min="5" max="5" width="26" customWidth="1"/>
    <col min="6" max="6" width="18.42578125" customWidth="1"/>
    <col min="7" max="10" width="15.140625" customWidth="1"/>
    <col min="11" max="11" width="19.7109375" customWidth="1"/>
    <col min="12" max="13" width="15.140625" customWidth="1"/>
    <col min="14" max="14" width="15.140625" style="81" customWidth="1"/>
    <col min="15" max="15" width="4.28515625" style="18" customWidth="1"/>
    <col min="16" max="16" width="23.5703125" bestFit="1" customWidth="1"/>
    <col min="17" max="17" width="6" customWidth="1"/>
  </cols>
  <sheetData>
    <row r="1" spans="1:16" ht="21" x14ac:dyDescent="0.35">
      <c r="A1" s="19" t="s">
        <v>105</v>
      </c>
      <c r="G1" s="61"/>
      <c r="H1" s="61"/>
    </row>
    <row r="2" spans="1:16" ht="21" x14ac:dyDescent="0.35">
      <c r="A2" s="19" t="s">
        <v>1</v>
      </c>
    </row>
    <row r="3" spans="1:16" ht="21" x14ac:dyDescent="0.35">
      <c r="A3" s="5" t="s">
        <v>155</v>
      </c>
      <c r="C3" s="82"/>
      <c r="D3" s="82"/>
    </row>
    <row r="4" spans="1:16" s="81" customFormat="1" ht="21" x14ac:dyDescent="0.35">
      <c r="A4" s="5"/>
      <c r="C4" s="82"/>
      <c r="D4" s="82"/>
      <c r="O4" s="18"/>
    </row>
    <row r="5" spans="1:16" s="81" customFormat="1" ht="18.75" x14ac:dyDescent="0.3">
      <c r="A5" s="60" t="s">
        <v>158</v>
      </c>
      <c r="B5" s="60"/>
      <c r="C5" s="206"/>
      <c r="D5" s="206"/>
      <c r="E5" s="82"/>
      <c r="F5" s="82"/>
      <c r="G5" s="82"/>
      <c r="O5" s="18"/>
    </row>
    <row r="6" spans="1:16" s="81" customFormat="1" ht="18.75" x14ac:dyDescent="0.3">
      <c r="A6" s="185" t="s">
        <v>164</v>
      </c>
      <c r="B6" s="92"/>
      <c r="C6" s="186"/>
      <c r="D6" s="186"/>
      <c r="E6" s="287"/>
      <c r="F6" s="50"/>
      <c r="G6" s="82"/>
      <c r="O6" s="18"/>
    </row>
    <row r="7" spans="1:16" s="81" customFormat="1" ht="18.75" x14ac:dyDescent="0.3">
      <c r="A7" s="98"/>
      <c r="E7" s="287"/>
      <c r="F7" s="50"/>
      <c r="G7" s="82"/>
      <c r="O7" s="18"/>
    </row>
    <row r="8" spans="1:16" s="6" customFormat="1" ht="18.75" x14ac:dyDescent="0.3">
      <c r="A8" s="20" t="s">
        <v>21</v>
      </c>
      <c r="E8" s="50"/>
      <c r="F8" s="50"/>
      <c r="G8" s="50"/>
      <c r="O8" s="22"/>
    </row>
    <row r="9" spans="1:16" s="6" customFormat="1" x14ac:dyDescent="0.25">
      <c r="A9" s="6" t="s">
        <v>162</v>
      </c>
      <c r="O9" s="22"/>
    </row>
    <row r="10" spans="1:16" s="6" customFormat="1" x14ac:dyDescent="0.25">
      <c r="O10" s="22"/>
    </row>
    <row r="11" spans="1:16" s="127" customFormat="1" x14ac:dyDescent="0.25">
      <c r="A11" s="124" t="s">
        <v>47</v>
      </c>
      <c r="B11" s="125"/>
      <c r="C11" s="126"/>
      <c r="D11" s="126"/>
      <c r="E11" s="126"/>
      <c r="F11" s="126"/>
      <c r="G11" s="126"/>
      <c r="H11" s="126"/>
      <c r="I11" s="126"/>
      <c r="J11" s="126"/>
      <c r="K11" s="126"/>
      <c r="L11" s="126"/>
      <c r="M11" s="126"/>
      <c r="N11" s="126"/>
      <c r="O11" s="126"/>
      <c r="P11" s="126"/>
    </row>
    <row r="12" spans="1:16" s="127" customFormat="1" x14ac:dyDescent="0.25">
      <c r="A12" s="124"/>
      <c r="B12" s="125" t="s">
        <v>48</v>
      </c>
      <c r="C12" s="126"/>
      <c r="D12" s="126"/>
      <c r="E12" s="126"/>
      <c r="F12" s="126"/>
      <c r="G12" s="126"/>
      <c r="H12" s="126"/>
      <c r="I12" s="126"/>
      <c r="J12" s="126"/>
      <c r="K12" s="126"/>
      <c r="L12" s="126"/>
      <c r="M12" s="126"/>
      <c r="N12" s="126"/>
      <c r="O12" s="126"/>
      <c r="P12" s="126"/>
    </row>
    <row r="13" spans="1:16" s="127" customFormat="1" x14ac:dyDescent="0.25">
      <c r="A13" s="128"/>
      <c r="B13" s="125" t="s">
        <v>49</v>
      </c>
      <c r="C13" s="126"/>
      <c r="D13" s="126"/>
      <c r="E13" s="126"/>
      <c r="F13" s="126"/>
      <c r="G13" s="126"/>
      <c r="H13" s="126"/>
      <c r="I13" s="126"/>
      <c r="J13" s="126"/>
      <c r="K13" s="126"/>
      <c r="L13" s="126"/>
      <c r="M13" s="126"/>
      <c r="N13" s="126"/>
      <c r="O13" s="126"/>
      <c r="P13" s="126"/>
    </row>
    <row r="14" spans="1:16" s="127" customFormat="1" x14ac:dyDescent="0.25">
      <c r="A14" s="128"/>
      <c r="B14" s="125" t="s">
        <v>50</v>
      </c>
      <c r="C14" s="126"/>
      <c r="D14" s="126"/>
      <c r="E14" s="126"/>
      <c r="F14" s="126"/>
      <c r="G14" s="126"/>
      <c r="H14" s="126"/>
      <c r="I14" s="126"/>
      <c r="J14" s="126"/>
      <c r="K14" s="126"/>
      <c r="L14" s="126"/>
      <c r="M14" s="126"/>
      <c r="N14" s="126"/>
      <c r="O14" s="126"/>
      <c r="P14" s="126"/>
    </row>
    <row r="15" spans="1:16" s="127" customFormat="1" x14ac:dyDescent="0.25">
      <c r="A15" s="128"/>
      <c r="B15" s="129" t="s">
        <v>88</v>
      </c>
      <c r="C15" s="126"/>
      <c r="D15" s="126"/>
      <c r="E15" s="126"/>
      <c r="F15" s="126"/>
      <c r="G15" s="126"/>
      <c r="H15" s="126"/>
      <c r="I15" s="126"/>
      <c r="J15" s="126"/>
      <c r="K15" s="126"/>
      <c r="L15" s="126"/>
      <c r="M15" s="126"/>
      <c r="N15" s="126"/>
      <c r="O15" s="126"/>
      <c r="P15" s="126"/>
    </row>
    <row r="16" spans="1:16" s="127" customFormat="1" x14ac:dyDescent="0.25">
      <c r="A16" s="128"/>
      <c r="B16" s="129" t="s">
        <v>234</v>
      </c>
      <c r="C16" s="126"/>
      <c r="D16" s="126"/>
      <c r="E16" s="126"/>
      <c r="F16" s="126"/>
      <c r="G16" s="126"/>
      <c r="H16" s="126"/>
      <c r="I16" s="126"/>
      <c r="J16" s="126"/>
      <c r="K16" s="126"/>
      <c r="L16" s="126"/>
      <c r="M16" s="126"/>
      <c r="N16" s="126"/>
      <c r="O16" s="126"/>
      <c r="P16" s="126"/>
    </row>
    <row r="17" spans="1:23" s="6" customFormat="1" x14ac:dyDescent="0.25">
      <c r="B17" s="7"/>
      <c r="C17" s="79"/>
      <c r="D17" s="79"/>
      <c r="E17" s="122"/>
      <c r="F17" s="123"/>
      <c r="G17" s="123"/>
      <c r="H17" s="123"/>
      <c r="I17" s="123"/>
      <c r="J17" s="123"/>
      <c r="K17" s="123"/>
      <c r="L17" s="123"/>
      <c r="M17" s="123"/>
      <c r="N17" s="123"/>
      <c r="O17" s="79"/>
      <c r="P17" s="79"/>
    </row>
    <row r="18" spans="1:23" s="6" customFormat="1" x14ac:dyDescent="0.25">
      <c r="A18" s="506" t="s">
        <v>17</v>
      </c>
      <c r="B18" s="504" t="s">
        <v>4</v>
      </c>
      <c r="C18" s="504" t="s">
        <v>5</v>
      </c>
      <c r="D18" s="79"/>
      <c r="E18" s="500" t="s">
        <v>92</v>
      </c>
      <c r="F18" s="502" t="s">
        <v>54</v>
      </c>
      <c r="G18" s="491" t="s">
        <v>46</v>
      </c>
      <c r="H18" s="492"/>
      <c r="I18" s="492"/>
      <c r="J18" s="492"/>
      <c r="K18" s="492"/>
      <c r="L18" s="492"/>
      <c r="M18" s="492"/>
      <c r="N18" s="493"/>
      <c r="O18" s="79"/>
      <c r="P18" s="100"/>
      <c r="Q18" s="22"/>
    </row>
    <row r="19" spans="1:23" s="6" customFormat="1" ht="42" customHeight="1" x14ac:dyDescent="0.25">
      <c r="A19" s="507"/>
      <c r="B19" s="505"/>
      <c r="C19" s="505"/>
      <c r="D19" s="79"/>
      <c r="E19" s="501"/>
      <c r="F19" s="503"/>
      <c r="G19" s="152" t="s">
        <v>94</v>
      </c>
      <c r="H19" s="141" t="s">
        <v>235</v>
      </c>
      <c r="I19" s="141" t="s">
        <v>13</v>
      </c>
      <c r="J19" s="141" t="s">
        <v>14</v>
      </c>
      <c r="K19" s="141" t="s">
        <v>15</v>
      </c>
      <c r="L19" s="141" t="s">
        <v>16</v>
      </c>
      <c r="M19" s="141" t="s">
        <v>12</v>
      </c>
      <c r="N19" s="153" t="s">
        <v>95</v>
      </c>
      <c r="O19" s="79"/>
      <c r="P19" s="100"/>
      <c r="Q19" s="22"/>
    </row>
    <row r="20" spans="1:23" s="6" customFormat="1" ht="23.25" customHeight="1" x14ac:dyDescent="0.25">
      <c r="A20" s="9"/>
      <c r="B20" s="9"/>
      <c r="C20" s="9"/>
      <c r="D20" s="9"/>
      <c r="E20" s="8"/>
      <c r="F20" s="8"/>
      <c r="G20" s="154"/>
      <c r="H20" s="24"/>
      <c r="I20" s="24"/>
      <c r="J20" s="24"/>
      <c r="K20" s="24"/>
      <c r="L20" s="24"/>
      <c r="M20" s="24"/>
      <c r="N20" s="155"/>
      <c r="O20" s="24"/>
      <c r="P20" s="160"/>
    </row>
    <row r="21" spans="1:23" s="6" customFormat="1" x14ac:dyDescent="0.25">
      <c r="A21" s="9">
        <v>1</v>
      </c>
      <c r="B21" s="23" t="str">
        <f>IF('PPP Forgiveness Calculator'!C14=0," ",'PPP Forgiveness Calculator'!C14)</f>
        <v xml:space="preserve"> </v>
      </c>
      <c r="C21" s="23" t="str">
        <f>IF('PPP Forgiveness Calculator'!$C$14=0,"",B21+6)</f>
        <v/>
      </c>
      <c r="D21" s="23"/>
      <c r="E21" s="26"/>
      <c r="F21" s="26"/>
      <c r="G21" s="156"/>
      <c r="H21" s="91"/>
      <c r="I21" s="91"/>
      <c r="J21" s="91"/>
      <c r="K21" s="91"/>
      <c r="L21" s="91"/>
      <c r="M21" s="91"/>
      <c r="N21" s="157">
        <f>SUM(G21:M21)</f>
        <v>0</v>
      </c>
      <c r="O21" s="27"/>
      <c r="P21" s="51"/>
    </row>
    <row r="22" spans="1:23" s="6" customFormat="1" x14ac:dyDescent="0.25">
      <c r="A22" s="9">
        <v>2</v>
      </c>
      <c r="B22" s="23" t="str">
        <f>IF('PPP Forgiveness Calculator'!$C$14=0," ",C21+1)</f>
        <v xml:space="preserve"> </v>
      </c>
      <c r="C22" s="23" t="str">
        <f>IF('PPP Forgiveness Calculator'!$C$14=0,"",B22+6)</f>
        <v/>
      </c>
      <c r="D22" s="23"/>
      <c r="E22" s="26"/>
      <c r="F22" s="26"/>
      <c r="G22" s="156"/>
      <c r="H22" s="91"/>
      <c r="I22" s="91"/>
      <c r="J22" s="91"/>
      <c r="K22" s="91"/>
      <c r="L22" s="91"/>
      <c r="M22" s="91"/>
      <c r="N22" s="157">
        <f t="shared" ref="N22:N28" si="0">SUM(G22:M22)</f>
        <v>0</v>
      </c>
      <c r="O22" s="27"/>
      <c r="P22" s="51"/>
    </row>
    <row r="23" spans="1:23" s="6" customFormat="1" x14ac:dyDescent="0.25">
      <c r="A23" s="9">
        <v>3</v>
      </c>
      <c r="B23" s="23" t="str">
        <f>IF('PPP Forgiveness Calculator'!$C$14=0," ",C22+1)</f>
        <v xml:space="preserve"> </v>
      </c>
      <c r="C23" s="23" t="str">
        <f>IF('PPP Forgiveness Calculator'!$C$14=0,"",B23+6)</f>
        <v/>
      </c>
      <c r="D23" s="23"/>
      <c r="E23" s="26"/>
      <c r="F23" s="26"/>
      <c r="G23" s="156"/>
      <c r="H23" s="91"/>
      <c r="I23" s="91"/>
      <c r="J23" s="91"/>
      <c r="K23" s="91"/>
      <c r="L23" s="91"/>
      <c r="M23" s="91"/>
      <c r="N23" s="157">
        <f t="shared" si="0"/>
        <v>0</v>
      </c>
      <c r="O23" s="27"/>
      <c r="P23" s="51"/>
    </row>
    <row r="24" spans="1:23" s="6" customFormat="1" x14ac:dyDescent="0.25">
      <c r="A24" s="9">
        <v>4</v>
      </c>
      <c r="B24" s="23" t="str">
        <f>IF('PPP Forgiveness Calculator'!$C$14=0," ",C23+1)</f>
        <v xml:space="preserve"> </v>
      </c>
      <c r="C24" s="23" t="str">
        <f>IF('PPP Forgiveness Calculator'!$C$14=0,"",B24+6)</f>
        <v/>
      </c>
      <c r="D24" s="23"/>
      <c r="E24" s="26"/>
      <c r="F24" s="26"/>
      <c r="G24" s="156"/>
      <c r="H24" s="91"/>
      <c r="I24" s="91"/>
      <c r="J24" s="91"/>
      <c r="K24" s="91"/>
      <c r="L24" s="91"/>
      <c r="M24" s="91"/>
      <c r="N24" s="157">
        <f t="shared" si="0"/>
        <v>0</v>
      </c>
      <c r="O24" s="27"/>
      <c r="P24" s="51"/>
    </row>
    <row r="25" spans="1:23" s="6" customFormat="1" x14ac:dyDescent="0.25">
      <c r="A25" s="9">
        <v>5</v>
      </c>
      <c r="B25" s="23" t="str">
        <f>IF('PPP Forgiveness Calculator'!$C$14=0," ",C24+1)</f>
        <v xml:space="preserve"> </v>
      </c>
      <c r="C25" s="23" t="str">
        <f>IF('PPP Forgiveness Calculator'!$C$14=0,"",B25+6)</f>
        <v/>
      </c>
      <c r="D25" s="23"/>
      <c r="E25" s="26"/>
      <c r="F25" s="26"/>
      <c r="G25" s="156"/>
      <c r="H25" s="91"/>
      <c r="I25" s="91"/>
      <c r="J25" s="91"/>
      <c r="K25" s="91"/>
      <c r="L25" s="91"/>
      <c r="M25" s="91"/>
      <c r="N25" s="157">
        <f t="shared" si="0"/>
        <v>0</v>
      </c>
      <c r="O25" s="27"/>
      <c r="P25" s="51"/>
    </row>
    <row r="26" spans="1:23" s="6" customFormat="1" x14ac:dyDescent="0.25">
      <c r="A26" s="9">
        <v>6</v>
      </c>
      <c r="B26" s="23" t="str">
        <f>IF('PPP Forgiveness Calculator'!$C$14=0," ",C25+1)</f>
        <v xml:space="preserve"> </v>
      </c>
      <c r="C26" s="23" t="str">
        <f>IF('PPP Forgiveness Calculator'!$C$14=0,"",B26+6)</f>
        <v/>
      </c>
      <c r="D26" s="23"/>
      <c r="E26" s="26"/>
      <c r="F26" s="26"/>
      <c r="G26" s="156"/>
      <c r="H26" s="91"/>
      <c r="I26" s="91"/>
      <c r="J26" s="91"/>
      <c r="K26" s="91"/>
      <c r="L26" s="91"/>
      <c r="M26" s="91"/>
      <c r="N26" s="157">
        <f t="shared" si="0"/>
        <v>0</v>
      </c>
      <c r="O26" s="27"/>
      <c r="P26" s="51"/>
    </row>
    <row r="27" spans="1:23" s="6" customFormat="1" x14ac:dyDescent="0.25">
      <c r="A27" s="9">
        <v>7</v>
      </c>
      <c r="B27" s="23" t="str">
        <f>IF('PPP Forgiveness Calculator'!$C$14=0," ",C26+1)</f>
        <v xml:space="preserve"> </v>
      </c>
      <c r="C27" s="23" t="str">
        <f>IF('PPP Forgiveness Calculator'!$C$14=0,"",B27+6)</f>
        <v/>
      </c>
      <c r="D27" s="23"/>
      <c r="E27" s="26"/>
      <c r="F27" s="26"/>
      <c r="G27" s="156"/>
      <c r="H27" s="91"/>
      <c r="I27" s="91"/>
      <c r="J27" s="91"/>
      <c r="K27" s="91"/>
      <c r="L27" s="91"/>
      <c r="M27" s="91"/>
      <c r="N27" s="157">
        <f t="shared" si="0"/>
        <v>0</v>
      </c>
      <c r="O27" s="27"/>
      <c r="P27" s="51"/>
    </row>
    <row r="28" spans="1:23" s="6" customFormat="1" x14ac:dyDescent="0.25">
      <c r="A28" s="9">
        <v>8</v>
      </c>
      <c r="B28" s="23" t="str">
        <f>IF('PPP Forgiveness Calculator'!$C$14=0," ",C27+1)</f>
        <v xml:space="preserve"> </v>
      </c>
      <c r="C28" s="23" t="str">
        <f>IF('PPP Forgiveness Calculator'!$C$14=0,"",B28+6)</f>
        <v/>
      </c>
      <c r="D28" s="23"/>
      <c r="E28" s="29"/>
      <c r="F28" s="29"/>
      <c r="G28" s="158"/>
      <c r="H28" s="29"/>
      <c r="I28" s="29"/>
      <c r="J28" s="29"/>
      <c r="K28" s="29"/>
      <c r="L28" s="29"/>
      <c r="M28" s="29"/>
      <c r="N28" s="161">
        <f t="shared" si="0"/>
        <v>0</v>
      </c>
      <c r="O28" s="27"/>
      <c r="P28" s="51"/>
    </row>
    <row r="29" spans="1:23" s="6" customFormat="1" x14ac:dyDescent="0.25">
      <c r="E29" s="28"/>
      <c r="F29" s="28"/>
      <c r="G29" s="159"/>
      <c r="H29" s="27"/>
      <c r="I29" s="27"/>
      <c r="J29" s="27"/>
      <c r="K29" s="27"/>
      <c r="L29" s="27"/>
      <c r="M29" s="27"/>
      <c r="N29" s="157"/>
      <c r="O29" s="27"/>
      <c r="P29" s="51"/>
      <c r="R29" s="50"/>
      <c r="S29" s="50"/>
      <c r="T29" s="50"/>
      <c r="U29" s="50"/>
      <c r="V29" s="50"/>
      <c r="W29" s="50"/>
    </row>
    <row r="30" spans="1:23" s="6" customFormat="1" ht="15.75" thickBot="1" x14ac:dyDescent="0.3">
      <c r="C30" s="9" t="s">
        <v>3</v>
      </c>
      <c r="E30" s="151">
        <f>SUM(E21:E28)</f>
        <v>0</v>
      </c>
      <c r="F30" s="151">
        <f>SUM(F21:F28)</f>
        <v>0</v>
      </c>
      <c r="G30" s="162">
        <f t="shared" ref="G30:L30" si="1">SUM(G21:G28)</f>
        <v>0</v>
      </c>
      <c r="H30" s="30">
        <f t="shared" si="1"/>
        <v>0</v>
      </c>
      <c r="I30" s="30">
        <f t="shared" si="1"/>
        <v>0</v>
      </c>
      <c r="J30" s="30">
        <f t="shared" si="1"/>
        <v>0</v>
      </c>
      <c r="K30" s="30">
        <f t="shared" si="1"/>
        <v>0</v>
      </c>
      <c r="L30" s="30">
        <f t="shared" si="1"/>
        <v>0</v>
      </c>
      <c r="M30" s="30">
        <f>SUM(M21:M28)</f>
        <v>0</v>
      </c>
      <c r="N30" s="290">
        <f>SUM(N21:N28)</f>
        <v>0</v>
      </c>
      <c r="O30" s="27"/>
      <c r="P30" s="51"/>
      <c r="R30" s="50"/>
      <c r="S30" s="50"/>
      <c r="T30" s="50"/>
      <c r="U30" s="50"/>
      <c r="V30" s="50"/>
      <c r="W30" s="50"/>
    </row>
    <row r="31" spans="1:23" s="6" customFormat="1" ht="16.5" thickTop="1" thickBot="1" x14ac:dyDescent="0.3">
      <c r="O31" s="22"/>
      <c r="P31" s="42"/>
      <c r="Q31" s="50"/>
      <c r="R31" s="50"/>
      <c r="S31" s="50"/>
      <c r="T31" s="50"/>
      <c r="U31" s="50"/>
      <c r="V31" s="50"/>
      <c r="W31" s="50"/>
    </row>
    <row r="32" spans="1:23" ht="15" customHeight="1" x14ac:dyDescent="0.25">
      <c r="A32" s="494" t="s">
        <v>236</v>
      </c>
      <c r="B32" s="495"/>
      <c r="C32" s="495"/>
      <c r="D32" s="495"/>
      <c r="E32" s="495"/>
      <c r="F32" s="495"/>
      <c r="G32" s="495"/>
      <c r="H32" s="495"/>
      <c r="I32" s="495"/>
      <c r="J32" s="495"/>
      <c r="K32" s="495"/>
      <c r="L32" s="495"/>
      <c r="M32" s="495"/>
      <c r="N32" s="496"/>
      <c r="P32" s="42"/>
      <c r="Q32" s="82"/>
      <c r="R32" s="14"/>
      <c r="S32" s="14"/>
    </row>
    <row r="33" spans="1:19" ht="34.5" customHeight="1" thickBot="1" x14ac:dyDescent="0.3">
      <c r="A33" s="497"/>
      <c r="B33" s="498"/>
      <c r="C33" s="498"/>
      <c r="D33" s="498"/>
      <c r="E33" s="498"/>
      <c r="F33" s="498"/>
      <c r="G33" s="498"/>
      <c r="H33" s="498"/>
      <c r="I33" s="498"/>
      <c r="J33" s="498"/>
      <c r="K33" s="498"/>
      <c r="L33" s="498"/>
      <c r="M33" s="498"/>
      <c r="N33" s="499"/>
    </row>
    <row r="34" spans="1:19" ht="6" customHeight="1" x14ac:dyDescent="0.25">
      <c r="A34" s="184"/>
      <c r="B34" s="184"/>
      <c r="C34" s="184"/>
      <c r="D34" s="184"/>
      <c r="E34" s="184"/>
      <c r="F34" s="184"/>
      <c r="G34" s="184"/>
      <c r="H34" s="184"/>
      <c r="I34" s="184"/>
      <c r="J34" s="184"/>
      <c r="K34" s="184"/>
      <c r="L34" s="184"/>
      <c r="M34" s="184"/>
      <c r="N34" s="140"/>
    </row>
    <row r="35" spans="1:19" ht="15.75" thickBot="1" x14ac:dyDescent="0.3"/>
    <row r="36" spans="1:19" s="2" customFormat="1" ht="24.75" customHeight="1" x14ac:dyDescent="0.35">
      <c r="A36" s="467" t="s">
        <v>177</v>
      </c>
      <c r="B36" s="468"/>
      <c r="C36" s="468"/>
      <c r="D36" s="468"/>
      <c r="E36" s="468"/>
      <c r="F36" s="468"/>
      <c r="G36" s="468"/>
      <c r="H36" s="468"/>
      <c r="I36" s="469"/>
      <c r="J36" s="63"/>
      <c r="K36" s="63"/>
      <c r="L36" s="63"/>
      <c r="M36" s="65"/>
      <c r="N36" s="63"/>
      <c r="O36" s="61"/>
      <c r="P36" s="63"/>
      <c r="Q36" s="63"/>
      <c r="R36" s="63"/>
      <c r="S36" s="61"/>
    </row>
    <row r="37" spans="1:19" s="2" customFormat="1" ht="17.25" customHeight="1" x14ac:dyDescent="0.3">
      <c r="A37" s="179"/>
      <c r="B37" s="180" t="s">
        <v>40</v>
      </c>
      <c r="C37" s="181"/>
      <c r="D37" s="307"/>
      <c r="E37" s="181"/>
      <c r="F37" s="181"/>
      <c r="G37" s="181"/>
      <c r="H37" s="181"/>
      <c r="I37" s="308"/>
      <c r="J37" s="61"/>
      <c r="K37" s="61"/>
      <c r="L37" s="61"/>
      <c r="M37" s="61"/>
      <c r="N37" s="61"/>
      <c r="O37" s="61"/>
      <c r="P37" s="61"/>
      <c r="Q37" s="61"/>
      <c r="R37" s="61"/>
      <c r="S37" s="61"/>
    </row>
    <row r="38" spans="1:19" s="2" customFormat="1" ht="17.25" customHeight="1" x14ac:dyDescent="0.3">
      <c r="A38" s="309"/>
      <c r="B38" s="180" t="s">
        <v>86</v>
      </c>
      <c r="C38" s="181"/>
      <c r="D38" s="180"/>
      <c r="E38" s="181"/>
      <c r="F38" s="181"/>
      <c r="G38" s="181"/>
      <c r="H38" s="181"/>
      <c r="I38" s="308"/>
      <c r="J38" s="61"/>
      <c r="K38" s="61"/>
      <c r="L38" s="61"/>
      <c r="M38" s="61"/>
      <c r="N38" s="61"/>
      <c r="O38" s="61"/>
      <c r="P38" s="61"/>
      <c r="Q38" s="61"/>
      <c r="R38" s="61"/>
      <c r="S38" s="61"/>
    </row>
    <row r="39" spans="1:19" ht="21.75" thickBot="1" x14ac:dyDescent="0.4">
      <c r="A39" s="451" t="s">
        <v>85</v>
      </c>
      <c r="B39" s="452"/>
      <c r="C39" s="452"/>
      <c r="D39" s="452"/>
      <c r="E39" s="452"/>
      <c r="F39" s="452"/>
      <c r="G39" s="452"/>
      <c r="H39" s="452"/>
      <c r="I39" s="453"/>
      <c r="J39" s="88"/>
      <c r="K39" s="88"/>
      <c r="L39" s="88"/>
      <c r="M39" s="88"/>
      <c r="N39" s="88"/>
      <c r="O39" s="88"/>
      <c r="P39" s="64"/>
      <c r="Q39" s="64"/>
      <c r="R39" s="64"/>
      <c r="S39" s="14"/>
    </row>
    <row r="40" spans="1:19" ht="6" customHeight="1" x14ac:dyDescent="0.25"/>
  </sheetData>
  <sheetProtection algorithmName="SHA-512" hashValue="RYGastrKVuEmt3qRWapwhSn+ZlL07t3KJ4o/f99qI2bjQIfzBf7txcMmVwXXDW0Hrz5PfgFlbcEjbtE6Al/HeQ==" saltValue="60vc+bojrTFz0Tl8/CC/WA==" spinCount="100000" sheet="1" formatColumns="0" formatRows="0"/>
  <protectedRanges>
    <protectedRange sqref="B11:B16 E21:N28" name="Range1"/>
  </protectedRanges>
  <mergeCells count="9">
    <mergeCell ref="A39:I39"/>
    <mergeCell ref="A36:I36"/>
    <mergeCell ref="G18:N18"/>
    <mergeCell ref="A32:N33"/>
    <mergeCell ref="E18:E19"/>
    <mergeCell ref="F18:F19"/>
    <mergeCell ref="B18:B19"/>
    <mergeCell ref="C18:C19"/>
    <mergeCell ref="A18:A19"/>
  </mergeCells>
  <hyperlinks>
    <hyperlink ref="B37" r:id="rId1" display="at aicpa.org/sba." xr:uid="{4FFECAE0-8D26-496B-AA76-E3FBB96D1A3D}"/>
    <hyperlink ref="B38" r:id="rId2" display="The SBA forgiveness application is online here:" xr:uid="{F7752AAA-8528-4294-BAF6-DFB0F3F77846}"/>
  </hyperlinks>
  <pageMargins left="0.7" right="0.7" top="0.75" bottom="0.75" header="0.3" footer="0.3"/>
  <pageSetup scale="52"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C38-5B8D-4302-9FB1-AB27BC6FE1C4}">
  <sheetPr>
    <pageSetUpPr fitToPage="1"/>
  </sheetPr>
  <dimension ref="A1:AE128"/>
  <sheetViews>
    <sheetView zoomScale="90" zoomScaleNormal="90" workbookViewId="0">
      <selection activeCell="B130" sqref="B130"/>
    </sheetView>
  </sheetViews>
  <sheetFormatPr defaultColWidth="9.140625" defaultRowHeight="15" x14ac:dyDescent="0.25"/>
  <cols>
    <col min="1" max="1" width="25.28515625" style="81" customWidth="1"/>
    <col min="2" max="2" width="21.28515625" style="81" customWidth="1"/>
    <col min="3" max="3" width="23.28515625" style="81" customWidth="1"/>
    <col min="4" max="4" width="30.140625" style="81" customWidth="1"/>
    <col min="5" max="5" width="28" style="81" customWidth="1"/>
    <col min="6" max="6" width="12.5703125" style="81" customWidth="1"/>
    <col min="7" max="7" width="15.7109375" style="81" customWidth="1"/>
    <col min="8" max="8" width="15.85546875" style="81" customWidth="1"/>
    <col min="9" max="9" width="17.5703125" style="81" customWidth="1"/>
    <col min="10" max="11" width="20.140625" style="81" customWidth="1"/>
    <col min="12" max="12" width="17" style="81" customWidth="1"/>
    <col min="13" max="13" width="15" style="81" customWidth="1"/>
    <col min="14" max="15" width="14.5703125" style="81" customWidth="1"/>
    <col min="16" max="17" width="13.28515625" style="81" customWidth="1"/>
    <col min="18" max="18" width="15" style="81" customWidth="1"/>
    <col min="19" max="19" width="16.140625" style="81" customWidth="1"/>
    <col min="20" max="20" width="12.28515625" style="81" customWidth="1"/>
    <col min="21" max="22" width="14.5703125" style="81" customWidth="1"/>
    <col min="23" max="24" width="12.140625" style="81" customWidth="1"/>
    <col min="25" max="25" width="15.85546875" style="81" customWidth="1"/>
    <col min="26" max="26" width="13.140625" style="81" customWidth="1"/>
    <col min="27" max="27" width="14.5703125" style="81" customWidth="1"/>
    <col min="28" max="28" width="14.7109375" style="81" customWidth="1"/>
    <col min="29" max="29" width="19.140625" style="81" customWidth="1"/>
    <col min="30" max="16384" width="9.140625" style="81"/>
  </cols>
  <sheetData>
    <row r="1" spans="1:13" ht="21" x14ac:dyDescent="0.35">
      <c r="A1" s="19" t="s">
        <v>2</v>
      </c>
      <c r="D1" s="61"/>
      <c r="E1" s="61"/>
      <c r="F1" s="61"/>
      <c r="G1" s="61"/>
    </row>
    <row r="2" spans="1:13" ht="21" x14ac:dyDescent="0.35">
      <c r="A2" s="19" t="s">
        <v>1</v>
      </c>
      <c r="D2" s="82"/>
      <c r="E2" s="82"/>
      <c r="F2" s="82"/>
      <c r="G2" s="82"/>
    </row>
    <row r="3" spans="1:13" ht="21" x14ac:dyDescent="0.35">
      <c r="A3" s="5" t="s">
        <v>155</v>
      </c>
      <c r="C3" s="82"/>
      <c r="D3" s="82"/>
      <c r="E3" s="82"/>
    </row>
    <row r="5" spans="1:13" ht="18.75" x14ac:dyDescent="0.3">
      <c r="A5" s="60" t="s">
        <v>158</v>
      </c>
      <c r="B5" s="60"/>
      <c r="C5" s="206"/>
      <c r="D5" s="206"/>
    </row>
    <row r="6" spans="1:13" ht="18.75" x14ac:dyDescent="0.3">
      <c r="A6" s="185" t="s">
        <v>164</v>
      </c>
      <c r="B6" s="92"/>
      <c r="C6" s="186"/>
      <c r="D6" s="186"/>
    </row>
    <row r="7" spans="1:13" s="82" customFormat="1" ht="18.75" x14ac:dyDescent="0.3">
      <c r="A7" s="287"/>
      <c r="B7" s="50"/>
    </row>
    <row r="8" spans="1:13" ht="15.75" x14ac:dyDescent="0.25">
      <c r="A8" s="25" t="s">
        <v>21</v>
      </c>
    </row>
    <row r="9" spans="1:13" x14ac:dyDescent="0.25">
      <c r="A9" s="6" t="s">
        <v>34</v>
      </c>
    </row>
    <row r="10" spans="1:13" x14ac:dyDescent="0.25">
      <c r="A10" s="513" t="s">
        <v>33</v>
      </c>
      <c r="B10" s="513"/>
      <c r="C10" s="513"/>
      <c r="D10" s="513"/>
      <c r="E10" s="513"/>
      <c r="F10" s="513"/>
      <c r="G10" s="513"/>
      <c r="H10" s="513"/>
    </row>
    <row r="11" spans="1:13" x14ac:dyDescent="0.25">
      <c r="A11" s="513"/>
      <c r="B11" s="513"/>
      <c r="C11" s="513"/>
      <c r="D11" s="513"/>
      <c r="E11" s="513"/>
      <c r="F11" s="513"/>
      <c r="G11" s="513"/>
      <c r="H11" s="513"/>
    </row>
    <row r="12" spans="1:13" x14ac:dyDescent="0.25">
      <c r="A12" s="244" t="s">
        <v>137</v>
      </c>
      <c r="B12" s="145"/>
      <c r="C12" s="145"/>
      <c r="D12" s="145"/>
      <c r="E12" s="145"/>
      <c r="F12" s="145"/>
      <c r="G12" s="145"/>
      <c r="H12" s="145"/>
    </row>
    <row r="13" spans="1:13" x14ac:dyDescent="0.25">
      <c r="A13" s="18"/>
      <c r="B13" s="18"/>
      <c r="C13" s="18"/>
      <c r="D13" s="18"/>
      <c r="E13" s="18"/>
      <c r="F13" s="18"/>
    </row>
    <row r="14" spans="1:13" ht="14.45" customHeight="1" x14ac:dyDescent="0.25">
      <c r="A14" s="9" t="s">
        <v>8</v>
      </c>
      <c r="E14" s="21"/>
      <c r="F14" s="21"/>
      <c r="G14" s="21"/>
      <c r="H14" s="21"/>
      <c r="I14" s="21"/>
      <c r="J14" s="21"/>
      <c r="K14" s="21"/>
      <c r="L14" s="21"/>
      <c r="M14" s="21"/>
    </row>
    <row r="15" spans="1:13" ht="14.45" customHeight="1" x14ac:dyDescent="0.25">
      <c r="A15" s="9">
        <v>1</v>
      </c>
      <c r="B15" s="10" t="s">
        <v>42</v>
      </c>
      <c r="E15" s="21"/>
      <c r="F15" s="21"/>
      <c r="G15" s="18"/>
      <c r="H15" s="69"/>
      <c r="I15" s="69"/>
      <c r="J15" s="69"/>
      <c r="K15" s="69"/>
      <c r="L15" s="21"/>
      <c r="M15" s="21"/>
    </row>
    <row r="16" spans="1:13" ht="14.45" customHeight="1" x14ac:dyDescent="0.25">
      <c r="A16" s="9"/>
      <c r="B16" s="10"/>
      <c r="C16" s="133" t="s">
        <v>237</v>
      </c>
      <c r="E16" s="21"/>
      <c r="F16" s="21"/>
      <c r="G16" s="69"/>
      <c r="H16" s="69"/>
      <c r="I16" s="69"/>
      <c r="J16" s="69"/>
      <c r="K16" s="69"/>
      <c r="L16" s="21"/>
      <c r="M16" s="21"/>
    </row>
    <row r="17" spans="1:31" ht="14.45" customHeight="1" x14ac:dyDescent="0.25">
      <c r="A17" s="9"/>
      <c r="B17" s="10"/>
      <c r="C17" s="134" t="s">
        <v>9</v>
      </c>
      <c r="D17" s="10"/>
      <c r="F17" s="21"/>
      <c r="G17" s="69"/>
      <c r="H17" s="69"/>
      <c r="I17" s="69"/>
      <c r="J17" s="99"/>
      <c r="K17" s="99"/>
      <c r="L17" s="21"/>
      <c r="M17" s="21"/>
    </row>
    <row r="18" spans="1:31" ht="14.45" customHeight="1" x14ac:dyDescent="0.25">
      <c r="A18" s="9">
        <v>2</v>
      </c>
      <c r="B18" s="6" t="s">
        <v>254</v>
      </c>
      <c r="C18" s="80"/>
      <c r="E18" s="21"/>
      <c r="F18" s="21"/>
      <c r="G18" s="21"/>
      <c r="H18" s="21"/>
      <c r="I18" s="21"/>
      <c r="J18" s="21"/>
      <c r="K18" s="21"/>
      <c r="L18" s="21"/>
      <c r="M18" s="21"/>
    </row>
    <row r="19" spans="1:31" ht="14.45" customHeight="1" x14ac:dyDescent="0.25">
      <c r="A19" s="9"/>
      <c r="B19" s="6"/>
      <c r="C19" s="80" t="s">
        <v>237</v>
      </c>
      <c r="E19" s="21"/>
      <c r="F19" s="21"/>
      <c r="G19" s="21"/>
      <c r="H19" s="21"/>
      <c r="I19" s="21"/>
      <c r="J19" s="21"/>
      <c r="K19" s="21"/>
      <c r="L19" s="21"/>
      <c r="M19" s="21"/>
    </row>
    <row r="20" spans="1:31" ht="14.45" customHeight="1" x14ac:dyDescent="0.25">
      <c r="A20" s="9"/>
      <c r="B20" s="6"/>
      <c r="C20" s="134" t="s">
        <v>9</v>
      </c>
      <c r="D20" s="10"/>
      <c r="F20" s="21"/>
      <c r="J20" s="21"/>
      <c r="K20" s="21"/>
      <c r="L20" s="21"/>
      <c r="M20" s="21"/>
    </row>
    <row r="21" spans="1:31" ht="14.45" customHeight="1" x14ac:dyDescent="0.25">
      <c r="A21" s="9">
        <v>3</v>
      </c>
      <c r="B21" s="10" t="s">
        <v>32</v>
      </c>
      <c r="C21" s="80"/>
      <c r="E21" s="21"/>
      <c r="F21" s="21"/>
      <c r="J21" s="21"/>
      <c r="K21" s="21"/>
      <c r="L21" s="21"/>
      <c r="M21" s="21"/>
    </row>
    <row r="22" spans="1:31" s="39" customFormat="1" x14ac:dyDescent="0.25">
      <c r="A22" s="41"/>
      <c r="B22" s="42"/>
      <c r="C22" s="43"/>
      <c r="D22" s="43"/>
      <c r="E22" s="42"/>
      <c r="F22" s="38"/>
      <c r="G22" s="38"/>
      <c r="H22" s="38"/>
      <c r="I22" s="38"/>
      <c r="J22" s="38"/>
      <c r="K22" s="38"/>
      <c r="L22" s="38"/>
      <c r="M22" s="38"/>
      <c r="N22" s="38"/>
    </row>
    <row r="23" spans="1:31" s="39" customFormat="1" ht="30" x14ac:dyDescent="0.25">
      <c r="A23" s="421" t="s">
        <v>28</v>
      </c>
      <c r="B23" s="66" t="str">
        <f>IF(+'PPP Forgiveness Calculator'!C14="","",'PPP Forgiveness Calculator'!C14)</f>
        <v/>
      </c>
      <c r="C23" s="420" t="s">
        <v>256</v>
      </c>
      <c r="D23" s="67"/>
      <c r="E23" s="50"/>
      <c r="F23" s="50"/>
      <c r="G23" s="50"/>
      <c r="H23" s="50"/>
      <c r="I23" s="50"/>
      <c r="J23" s="50"/>
      <c r="K23" s="50"/>
      <c r="L23" s="50"/>
      <c r="M23" s="38"/>
      <c r="N23" s="38"/>
    </row>
    <row r="24" spans="1:31" s="39" customFormat="1" x14ac:dyDescent="0.25">
      <c r="A24" s="41"/>
      <c r="B24" s="42"/>
      <c r="C24" s="43"/>
      <c r="D24" s="43"/>
      <c r="E24" s="42"/>
      <c r="F24" s="38"/>
      <c r="G24" s="38"/>
      <c r="H24" s="38"/>
      <c r="I24" s="132"/>
      <c r="J24" s="38"/>
      <c r="K24" s="38"/>
      <c r="L24" s="38"/>
      <c r="M24" s="130"/>
      <c r="N24" s="38"/>
    </row>
    <row r="25" spans="1:31" s="39" customFormat="1" x14ac:dyDescent="0.25">
      <c r="A25" s="46" t="s">
        <v>24</v>
      </c>
      <c r="B25" s="42"/>
      <c r="C25" s="43"/>
      <c r="D25" s="43"/>
      <c r="E25" s="42"/>
      <c r="F25" s="38"/>
      <c r="G25" s="132"/>
      <c r="H25" s="132"/>
      <c r="I25" s="132"/>
      <c r="J25" s="132"/>
      <c r="K25" s="132"/>
      <c r="L25" s="38"/>
      <c r="M25" s="38"/>
      <c r="N25" s="38"/>
    </row>
    <row r="26" spans="1:31" s="39" customFormat="1" x14ac:dyDescent="0.25">
      <c r="A26" s="47" t="s">
        <v>22</v>
      </c>
      <c r="B26" s="41">
        <v>43831</v>
      </c>
      <c r="C26" s="45" t="s">
        <v>23</v>
      </c>
      <c r="D26" s="41">
        <v>43921</v>
      </c>
      <c r="F26" s="38"/>
      <c r="G26" s="132"/>
      <c r="H26" s="38"/>
      <c r="I26" s="38"/>
      <c r="J26" s="131"/>
      <c r="K26" s="131"/>
      <c r="L26" s="38"/>
      <c r="M26" s="38"/>
      <c r="N26" s="38"/>
    </row>
    <row r="27" spans="1:31" s="39" customFormat="1" x14ac:dyDescent="0.25">
      <c r="A27" s="47" t="s">
        <v>7</v>
      </c>
      <c r="B27" s="41" t="str">
        <f>IF(B23&gt;0,B23,"")</f>
        <v/>
      </c>
      <c r="C27" s="45" t="s">
        <v>23</v>
      </c>
      <c r="D27" s="41" t="str">
        <f>IFERROR(B27+55,"")</f>
        <v/>
      </c>
      <c r="F27" s="38"/>
      <c r="G27" s="132"/>
      <c r="H27" s="38"/>
      <c r="I27" s="38"/>
      <c r="J27" s="38"/>
      <c r="K27" s="38"/>
      <c r="L27" s="38"/>
      <c r="M27" s="38"/>
      <c r="N27" s="38"/>
      <c r="P27" s="426"/>
    </row>
    <row r="28" spans="1:31" s="39" customFormat="1" x14ac:dyDescent="0.25">
      <c r="B28" s="58"/>
      <c r="C28" s="43"/>
      <c r="D28" s="43"/>
      <c r="E28" s="42"/>
      <c r="F28" s="38"/>
      <c r="G28" s="38"/>
      <c r="H28" s="38"/>
      <c r="I28" s="38"/>
      <c r="J28" s="38"/>
      <c r="K28" s="38"/>
      <c r="L28" s="38"/>
      <c r="M28" s="38"/>
      <c r="N28" s="38"/>
      <c r="P28" s="424"/>
      <c r="AA28" s="424"/>
    </row>
    <row r="29" spans="1:31" s="39" customFormat="1" ht="46.5" customHeight="1" thickBot="1" x14ac:dyDescent="0.3">
      <c r="A29" s="198" t="s">
        <v>127</v>
      </c>
      <c r="B29" s="195"/>
      <c r="C29" s="196"/>
      <c r="D29" s="516" t="s">
        <v>217</v>
      </c>
      <c r="E29" s="516"/>
      <c r="F29" s="516"/>
      <c r="G29" s="516"/>
      <c r="H29" s="516"/>
      <c r="I29" s="516"/>
      <c r="J29" s="516"/>
      <c r="K29" s="516"/>
      <c r="L29" s="516"/>
      <c r="M29" s="516"/>
      <c r="N29" s="516"/>
      <c r="O29" s="516"/>
      <c r="P29" s="516"/>
    </row>
    <row r="30" spans="1:31" ht="48" customHeight="1" thickBot="1" x14ac:dyDescent="0.3">
      <c r="A30" s="511" t="s">
        <v>202</v>
      </c>
      <c r="B30" s="511"/>
      <c r="C30" s="512"/>
      <c r="D30" s="514" t="s">
        <v>18</v>
      </c>
      <c r="E30" s="515"/>
      <c r="F30" s="515"/>
      <c r="G30" s="515"/>
      <c r="H30" s="517"/>
      <c r="I30" s="514" t="s">
        <v>120</v>
      </c>
      <c r="J30" s="515"/>
      <c r="K30" s="515"/>
      <c r="L30" s="515"/>
      <c r="M30" s="517"/>
      <c r="N30" s="514" t="s">
        <v>132</v>
      </c>
      <c r="O30" s="515"/>
      <c r="P30" s="515"/>
      <c r="Q30" s="515"/>
      <c r="R30" s="514" t="s">
        <v>253</v>
      </c>
      <c r="S30" s="517"/>
      <c r="T30" s="514" t="s">
        <v>242</v>
      </c>
      <c r="U30" s="515"/>
      <c r="V30" s="515"/>
      <c r="W30" s="515"/>
      <c r="X30" s="515"/>
      <c r="Y30" s="515"/>
      <c r="Z30" s="517"/>
      <c r="AA30" s="508" t="s">
        <v>246</v>
      </c>
      <c r="AB30" s="509"/>
      <c r="AC30" s="400" t="s">
        <v>247</v>
      </c>
      <c r="AD30" s="399"/>
    </row>
    <row r="31" spans="1:31" s="82" customFormat="1" ht="114" customHeight="1" x14ac:dyDescent="0.25">
      <c r="A31" s="230" t="s">
        <v>19</v>
      </c>
      <c r="B31" s="231" t="s">
        <v>119</v>
      </c>
      <c r="C31" s="390" t="s">
        <v>248</v>
      </c>
      <c r="D31" s="232" t="s">
        <v>128</v>
      </c>
      <c r="E31" s="233" t="s">
        <v>153</v>
      </c>
      <c r="F31" s="233" t="s">
        <v>20</v>
      </c>
      <c r="G31" s="236" t="s">
        <v>244</v>
      </c>
      <c r="H31" s="234" t="s">
        <v>131</v>
      </c>
      <c r="I31" s="232" t="s">
        <v>121</v>
      </c>
      <c r="J31" s="233" t="s">
        <v>39</v>
      </c>
      <c r="K31" s="233" t="s">
        <v>243</v>
      </c>
      <c r="L31" s="233" t="s">
        <v>20</v>
      </c>
      <c r="M31" s="233" t="s">
        <v>130</v>
      </c>
      <c r="N31" s="235" t="s">
        <v>264</v>
      </c>
      <c r="O31" s="236" t="s">
        <v>136</v>
      </c>
      <c r="P31" s="236" t="s">
        <v>240</v>
      </c>
      <c r="Q31" s="237" t="s">
        <v>265</v>
      </c>
      <c r="R31" s="239" t="s">
        <v>249</v>
      </c>
      <c r="S31" s="239" t="s">
        <v>250</v>
      </c>
      <c r="T31" s="238" t="s">
        <v>238</v>
      </c>
      <c r="U31" s="239" t="s">
        <v>129</v>
      </c>
      <c r="V31" s="239" t="s">
        <v>266</v>
      </c>
      <c r="W31" s="239" t="s">
        <v>239</v>
      </c>
      <c r="X31" s="239" t="s">
        <v>241</v>
      </c>
      <c r="Y31" s="239" t="s">
        <v>133</v>
      </c>
      <c r="Z31" s="240" t="s">
        <v>257</v>
      </c>
      <c r="AA31" s="238" t="s">
        <v>258</v>
      </c>
      <c r="AB31" s="240" t="s">
        <v>259</v>
      </c>
      <c r="AC31" s="401" t="s">
        <v>251</v>
      </c>
      <c r="AD31" s="199"/>
      <c r="AE31" s="205"/>
    </row>
    <row r="32" spans="1:31" ht="5.25" customHeight="1" x14ac:dyDescent="0.25">
      <c r="A32" s="204"/>
      <c r="B32" s="204"/>
      <c r="C32" s="204"/>
      <c r="D32" s="207"/>
      <c r="E32" s="18"/>
      <c r="F32" s="208"/>
      <c r="G32" s="208"/>
      <c r="H32" s="209"/>
      <c r="I32" s="214"/>
      <c r="J32" s="18"/>
      <c r="K32" s="18"/>
      <c r="L32" s="18"/>
      <c r="M32" s="135"/>
      <c r="N32" s="222"/>
      <c r="O32" s="18"/>
      <c r="P32" s="18"/>
      <c r="Q32" s="223"/>
      <c r="R32" s="388"/>
      <c r="S32" s="388"/>
      <c r="T32" s="227"/>
      <c r="U32" s="228"/>
      <c r="V32" s="228"/>
      <c r="W32" s="18"/>
      <c r="X32" s="18"/>
      <c r="Y32" s="18"/>
      <c r="Z32" s="215"/>
      <c r="AA32" s="214"/>
      <c r="AB32" s="215"/>
      <c r="AC32" s="409"/>
    </row>
    <row r="33" spans="1:31" ht="25.5" customHeight="1" x14ac:dyDescent="0.25">
      <c r="A33" s="386"/>
      <c r="B33" s="386"/>
      <c r="C33" s="422"/>
      <c r="D33" s="210"/>
      <c r="E33" s="211">
        <f>IF((D33&gt;25000),25000,D33)</f>
        <v>0</v>
      </c>
      <c r="F33" s="212">
        <v>13</v>
      </c>
      <c r="G33" s="414"/>
      <c r="H33" s="213">
        <f>IF(C33="H",((E33/F33)/G33),E33/F33*52)</f>
        <v>0</v>
      </c>
      <c r="I33" s="218"/>
      <c r="J33" s="211">
        <f>IF((I33&gt;15385),15385,I33)</f>
        <v>0</v>
      </c>
      <c r="K33" s="375"/>
      <c r="L33" s="212">
        <v>8</v>
      </c>
      <c r="M33" s="423">
        <f>IF(C33="H",((J33/K33)/L33),(IFERROR(J33/L33*52,0)))</f>
        <v>0</v>
      </c>
      <c r="N33" s="224">
        <f>M33-H33</f>
        <v>0</v>
      </c>
      <c r="O33" s="225" t="str">
        <f>IFERROR(M33/H33,"")</f>
        <v/>
      </c>
      <c r="P33" s="226">
        <f>IF(O33&lt;0.75,O33-0.75,0)</f>
        <v>0</v>
      </c>
      <c r="Q33" s="213">
        <f>(P33*H33)/52*8</f>
        <v>0</v>
      </c>
      <c r="R33" s="394">
        <f>IF(C33="S",Q33,0)</f>
        <v>0</v>
      </c>
      <c r="S33" s="394">
        <f>IF(C33="H",Q33*8*K33,0)</f>
        <v>0</v>
      </c>
      <c r="T33" s="395"/>
      <c r="U33" s="396"/>
      <c r="V33" s="48">
        <f>(IF(AND(T33=0,U33=0),0,IF(U33&gt;=T33,"Yes","No")))</f>
        <v>0</v>
      </c>
      <c r="W33" s="396"/>
      <c r="X33" s="48">
        <f>(IF(AND(T33=0,W33=0),0,IF(W33&gt;=T33,"Yes","No")))</f>
        <v>0</v>
      </c>
      <c r="Y33" s="397">
        <f>IF((OR(V33="Yes",X33="Yes")),"",H33*0.75)</f>
        <v>0</v>
      </c>
      <c r="Z33" s="427">
        <f>IFERROR(Y33-M33,0)</f>
        <v>0</v>
      </c>
      <c r="AA33" s="415" t="str">
        <f>IF(C33="H",((G33*Z33)*8), IF(OR(C33="S",C33="O"),0,"Enter H, S, or O in Column C"))</f>
        <v>Enter H, S, or O in Column C</v>
      </c>
      <c r="AB33" s="416" t="str">
        <f>(IF((OR(C33="S",C33="O")),((Z33*8)/52),IF(C33="H",0,"Enter H, S, or O in Column C")))</f>
        <v>Enter H, S, or O in Column C</v>
      </c>
      <c r="AC33" s="410">
        <f>IF(T33&lt;=0,R33+S33,AA33+AB33)</f>
        <v>0</v>
      </c>
      <c r="AD33" s="391"/>
      <c r="AE33" s="398"/>
    </row>
    <row r="34" spans="1:31" ht="30" x14ac:dyDescent="0.25">
      <c r="A34" s="386"/>
      <c r="B34" s="386"/>
      <c r="C34" s="422"/>
      <c r="D34" s="210"/>
      <c r="E34" s="211">
        <f t="shared" ref="E34:E50" si="0">IF((D34&gt;25000),25000,D34)</f>
        <v>0</v>
      </c>
      <c r="F34" s="212">
        <v>13</v>
      </c>
      <c r="G34" s="414"/>
      <c r="H34" s="213">
        <f t="shared" ref="H34:H50" si="1">IF(C34="H",((E34/F34)/G34),E34/F34*52)</f>
        <v>0</v>
      </c>
      <c r="I34" s="218"/>
      <c r="J34" s="211">
        <f t="shared" ref="J34:J50" si="2">IF((I34&gt;15385),15385,I34)</f>
        <v>0</v>
      </c>
      <c r="K34" s="375"/>
      <c r="L34" s="212">
        <v>8</v>
      </c>
      <c r="M34" s="423">
        <f t="shared" ref="M34:M50" si="3">IF(C34="H",((J34/K34)/L34),(IFERROR(J34/L34*52,0)))</f>
        <v>0</v>
      </c>
      <c r="N34" s="224">
        <f t="shared" ref="N34:N50" si="4">M34-H34</f>
        <v>0</v>
      </c>
      <c r="O34" s="225" t="str">
        <f>IFERROR(M34/H34,"")</f>
        <v/>
      </c>
      <c r="P34" s="226">
        <f>IF(O34&lt;0.75,O34-0.75,0)</f>
        <v>0</v>
      </c>
      <c r="Q34" s="213">
        <f>(P34*H34)/52*8</f>
        <v>0</v>
      </c>
      <c r="R34" s="394">
        <f t="shared" ref="R34:R50" si="5">IF(C34="S",Q34,0)</f>
        <v>0</v>
      </c>
      <c r="S34" s="394">
        <f t="shared" ref="S34:S50" si="6">IF(C34="H",Q34*8*K34,0)</f>
        <v>0</v>
      </c>
      <c r="T34" s="392"/>
      <c r="U34" s="393"/>
      <c r="V34" s="48">
        <f t="shared" ref="V34:V50" si="7">(IF(AND(T34=0,U34=0),0,IF(U34&gt;=T34,"Yes","No")))</f>
        <v>0</v>
      </c>
      <c r="W34" s="393"/>
      <c r="X34" s="48">
        <f t="shared" ref="X34:X50" si="8">(IF(AND(T34=0,W34=0),0,IF(W34&gt;=T34,"Yes","No")))</f>
        <v>0</v>
      </c>
      <c r="Y34" s="48">
        <f t="shared" ref="Y34:Y50" si="9">IF((OR(V34="Yes",X34="Yes")),"",H34*0.75)</f>
        <v>0</v>
      </c>
      <c r="Z34" s="427">
        <f t="shared" ref="Z34:Z50" si="10">IFERROR(Y34-M34,0)</f>
        <v>0</v>
      </c>
      <c r="AA34" s="417" t="str">
        <f t="shared" ref="AA34:AA50" si="11">IF(C34="H",((G34*Z34)*8), IF(OR(C34="S",C34="O"),0,"Enter H, S, or O in Column C"))</f>
        <v>Enter H, S, or O in Column C</v>
      </c>
      <c r="AB34" s="418" t="str">
        <f t="shared" ref="AB34:AB50" si="12">(IF((OR(C34="S",C34="O")),((Z34*8)/52),IF(C34="H",0,"Enter H, S, or O in Column C")))</f>
        <v>Enter H, S, or O in Column C</v>
      </c>
      <c r="AC34" s="410">
        <f t="shared" ref="AC34:AC50" si="13">IF(T34&lt;=0,R34+S34,AA34+AB34)</f>
        <v>0</v>
      </c>
    </row>
    <row r="35" spans="1:31" ht="30" x14ac:dyDescent="0.25">
      <c r="A35" s="386"/>
      <c r="B35" s="386"/>
      <c r="C35" s="422"/>
      <c r="D35" s="210"/>
      <c r="E35" s="211">
        <f t="shared" si="0"/>
        <v>0</v>
      </c>
      <c r="F35" s="212">
        <v>13</v>
      </c>
      <c r="G35" s="414"/>
      <c r="H35" s="213">
        <f t="shared" si="1"/>
        <v>0</v>
      </c>
      <c r="I35" s="218"/>
      <c r="J35" s="211">
        <f t="shared" si="2"/>
        <v>0</v>
      </c>
      <c r="K35" s="375"/>
      <c r="L35" s="212">
        <v>8</v>
      </c>
      <c r="M35" s="423">
        <f t="shared" si="3"/>
        <v>0</v>
      </c>
      <c r="N35" s="224">
        <f t="shared" si="4"/>
        <v>0</v>
      </c>
      <c r="O35" s="225" t="str">
        <f t="shared" ref="O35:O50" si="14">IFERROR(M35/H35,"")</f>
        <v/>
      </c>
      <c r="P35" s="226">
        <f t="shared" ref="P35:P50" si="15">IF(O35&lt;0.75,O35-0.75,0)</f>
        <v>0</v>
      </c>
      <c r="Q35" s="213">
        <f t="shared" ref="Q35:Q50" si="16">(P35*H35)/52*8</f>
        <v>0</v>
      </c>
      <c r="R35" s="394">
        <f t="shared" si="5"/>
        <v>0</v>
      </c>
      <c r="S35" s="394">
        <f t="shared" si="6"/>
        <v>0</v>
      </c>
      <c r="T35" s="392"/>
      <c r="U35" s="393"/>
      <c r="V35" s="48">
        <f t="shared" si="7"/>
        <v>0</v>
      </c>
      <c r="W35" s="393"/>
      <c r="X35" s="48">
        <f t="shared" si="8"/>
        <v>0</v>
      </c>
      <c r="Y35" s="48">
        <f t="shared" si="9"/>
        <v>0</v>
      </c>
      <c r="Z35" s="427">
        <f t="shared" si="10"/>
        <v>0</v>
      </c>
      <c r="AA35" s="417" t="str">
        <f t="shared" si="11"/>
        <v>Enter H, S, or O in Column C</v>
      </c>
      <c r="AB35" s="418" t="str">
        <f t="shared" si="12"/>
        <v>Enter H, S, or O in Column C</v>
      </c>
      <c r="AC35" s="410">
        <f t="shared" si="13"/>
        <v>0</v>
      </c>
    </row>
    <row r="36" spans="1:31" ht="30" x14ac:dyDescent="0.25">
      <c r="A36" s="386"/>
      <c r="B36" s="386"/>
      <c r="C36" s="422"/>
      <c r="D36" s="210"/>
      <c r="E36" s="211">
        <f t="shared" si="0"/>
        <v>0</v>
      </c>
      <c r="F36" s="212">
        <v>13</v>
      </c>
      <c r="G36" s="414"/>
      <c r="H36" s="213">
        <f t="shared" si="1"/>
        <v>0</v>
      </c>
      <c r="I36" s="218"/>
      <c r="J36" s="211">
        <f t="shared" si="2"/>
        <v>0</v>
      </c>
      <c r="K36" s="375"/>
      <c r="L36" s="212">
        <v>8</v>
      </c>
      <c r="M36" s="423">
        <f t="shared" si="3"/>
        <v>0</v>
      </c>
      <c r="N36" s="224">
        <f t="shared" si="4"/>
        <v>0</v>
      </c>
      <c r="O36" s="225" t="str">
        <f t="shared" si="14"/>
        <v/>
      </c>
      <c r="P36" s="226">
        <f t="shared" si="15"/>
        <v>0</v>
      </c>
      <c r="Q36" s="423">
        <f>(P36*H36)/52*8</f>
        <v>0</v>
      </c>
      <c r="R36" s="394">
        <f t="shared" si="5"/>
        <v>0</v>
      </c>
      <c r="S36" s="394">
        <f t="shared" si="6"/>
        <v>0</v>
      </c>
      <c r="T36" s="326"/>
      <c r="U36" s="74"/>
      <c r="V36" s="48">
        <f t="shared" si="7"/>
        <v>0</v>
      </c>
      <c r="W36" s="393"/>
      <c r="X36" s="48">
        <f t="shared" si="8"/>
        <v>0</v>
      </c>
      <c r="Y36" s="48">
        <f t="shared" si="9"/>
        <v>0</v>
      </c>
      <c r="Z36" s="427">
        <f t="shared" si="10"/>
        <v>0</v>
      </c>
      <c r="AA36" s="417" t="str">
        <f t="shared" si="11"/>
        <v>Enter H, S, or O in Column C</v>
      </c>
      <c r="AB36" s="418" t="str">
        <f t="shared" si="12"/>
        <v>Enter H, S, or O in Column C</v>
      </c>
      <c r="AC36" s="410">
        <f t="shared" si="13"/>
        <v>0</v>
      </c>
    </row>
    <row r="37" spans="1:31" ht="30" x14ac:dyDescent="0.25">
      <c r="A37" s="386"/>
      <c r="B37" s="386"/>
      <c r="C37" s="422"/>
      <c r="D37" s="210"/>
      <c r="E37" s="211">
        <f t="shared" si="0"/>
        <v>0</v>
      </c>
      <c r="F37" s="212">
        <v>13</v>
      </c>
      <c r="G37" s="414"/>
      <c r="H37" s="213">
        <f t="shared" si="1"/>
        <v>0</v>
      </c>
      <c r="I37" s="218"/>
      <c r="J37" s="211">
        <f t="shared" si="2"/>
        <v>0</v>
      </c>
      <c r="K37" s="375"/>
      <c r="L37" s="212">
        <v>8</v>
      </c>
      <c r="M37" s="423">
        <f t="shared" si="3"/>
        <v>0</v>
      </c>
      <c r="N37" s="224">
        <f t="shared" si="4"/>
        <v>0</v>
      </c>
      <c r="O37" s="225" t="str">
        <f t="shared" si="14"/>
        <v/>
      </c>
      <c r="P37" s="226">
        <f t="shared" si="15"/>
        <v>0</v>
      </c>
      <c r="Q37" s="213">
        <f t="shared" si="16"/>
        <v>0</v>
      </c>
      <c r="R37" s="394">
        <f t="shared" si="5"/>
        <v>0</v>
      </c>
      <c r="S37" s="394">
        <f t="shared" si="6"/>
        <v>0</v>
      </c>
      <c r="T37" s="326"/>
      <c r="U37" s="74"/>
      <c r="V37" s="48">
        <f t="shared" si="7"/>
        <v>0</v>
      </c>
      <c r="W37" s="393"/>
      <c r="X37" s="48">
        <f t="shared" si="8"/>
        <v>0</v>
      </c>
      <c r="Y37" s="48">
        <f t="shared" si="9"/>
        <v>0</v>
      </c>
      <c r="Z37" s="427">
        <f t="shared" si="10"/>
        <v>0</v>
      </c>
      <c r="AA37" s="417" t="str">
        <f t="shared" si="11"/>
        <v>Enter H, S, or O in Column C</v>
      </c>
      <c r="AB37" s="418" t="str">
        <f t="shared" si="12"/>
        <v>Enter H, S, or O in Column C</v>
      </c>
      <c r="AC37" s="410">
        <f t="shared" si="13"/>
        <v>0</v>
      </c>
    </row>
    <row r="38" spans="1:31" ht="30" x14ac:dyDescent="0.25">
      <c r="A38" s="386"/>
      <c r="B38" s="386"/>
      <c r="C38" s="422"/>
      <c r="D38" s="210"/>
      <c r="E38" s="211">
        <f t="shared" si="0"/>
        <v>0</v>
      </c>
      <c r="F38" s="212">
        <v>13</v>
      </c>
      <c r="G38" s="414"/>
      <c r="H38" s="213">
        <f t="shared" si="1"/>
        <v>0</v>
      </c>
      <c r="I38" s="218"/>
      <c r="J38" s="211">
        <f t="shared" si="2"/>
        <v>0</v>
      </c>
      <c r="K38" s="375"/>
      <c r="L38" s="212">
        <v>8</v>
      </c>
      <c r="M38" s="423">
        <f t="shared" si="3"/>
        <v>0</v>
      </c>
      <c r="N38" s="224">
        <f t="shared" si="4"/>
        <v>0</v>
      </c>
      <c r="O38" s="225" t="str">
        <f t="shared" si="14"/>
        <v/>
      </c>
      <c r="P38" s="226">
        <f t="shared" si="15"/>
        <v>0</v>
      </c>
      <c r="Q38" s="213">
        <f t="shared" si="16"/>
        <v>0</v>
      </c>
      <c r="R38" s="394">
        <f t="shared" si="5"/>
        <v>0</v>
      </c>
      <c r="S38" s="394">
        <f t="shared" si="6"/>
        <v>0</v>
      </c>
      <c r="T38" s="326"/>
      <c r="U38" s="74"/>
      <c r="V38" s="48">
        <f t="shared" si="7"/>
        <v>0</v>
      </c>
      <c r="W38" s="393"/>
      <c r="X38" s="48">
        <f t="shared" si="8"/>
        <v>0</v>
      </c>
      <c r="Y38" s="48">
        <f t="shared" si="9"/>
        <v>0</v>
      </c>
      <c r="Z38" s="427">
        <f t="shared" si="10"/>
        <v>0</v>
      </c>
      <c r="AA38" s="417" t="str">
        <f t="shared" si="11"/>
        <v>Enter H, S, or O in Column C</v>
      </c>
      <c r="AB38" s="418" t="str">
        <f t="shared" si="12"/>
        <v>Enter H, S, or O in Column C</v>
      </c>
      <c r="AC38" s="410">
        <f t="shared" si="13"/>
        <v>0</v>
      </c>
    </row>
    <row r="39" spans="1:31" ht="30" x14ac:dyDescent="0.25">
      <c r="A39" s="386"/>
      <c r="B39" s="386"/>
      <c r="C39" s="422"/>
      <c r="D39" s="210"/>
      <c r="E39" s="211">
        <f t="shared" si="0"/>
        <v>0</v>
      </c>
      <c r="F39" s="212">
        <v>13</v>
      </c>
      <c r="G39" s="414"/>
      <c r="H39" s="213">
        <f t="shared" si="1"/>
        <v>0</v>
      </c>
      <c r="I39" s="218"/>
      <c r="J39" s="211">
        <f t="shared" si="2"/>
        <v>0</v>
      </c>
      <c r="K39" s="375"/>
      <c r="L39" s="212">
        <v>8</v>
      </c>
      <c r="M39" s="423">
        <f t="shared" si="3"/>
        <v>0</v>
      </c>
      <c r="N39" s="224">
        <f t="shared" si="4"/>
        <v>0</v>
      </c>
      <c r="O39" s="225" t="str">
        <f t="shared" si="14"/>
        <v/>
      </c>
      <c r="P39" s="226">
        <f t="shared" si="15"/>
        <v>0</v>
      </c>
      <c r="Q39" s="213">
        <f t="shared" si="16"/>
        <v>0</v>
      </c>
      <c r="R39" s="394">
        <f t="shared" si="5"/>
        <v>0</v>
      </c>
      <c r="S39" s="394">
        <f t="shared" si="6"/>
        <v>0</v>
      </c>
      <c r="T39" s="326"/>
      <c r="U39" s="74"/>
      <c r="V39" s="48">
        <f t="shared" si="7"/>
        <v>0</v>
      </c>
      <c r="W39" s="393"/>
      <c r="X39" s="48">
        <f t="shared" si="8"/>
        <v>0</v>
      </c>
      <c r="Y39" s="48">
        <f t="shared" si="9"/>
        <v>0</v>
      </c>
      <c r="Z39" s="427">
        <f t="shared" si="10"/>
        <v>0</v>
      </c>
      <c r="AA39" s="417" t="str">
        <f t="shared" si="11"/>
        <v>Enter H, S, or O in Column C</v>
      </c>
      <c r="AB39" s="418" t="str">
        <f t="shared" si="12"/>
        <v>Enter H, S, or O in Column C</v>
      </c>
      <c r="AC39" s="410">
        <f t="shared" si="13"/>
        <v>0</v>
      </c>
    </row>
    <row r="40" spans="1:31" ht="30" x14ac:dyDescent="0.25">
      <c r="A40" s="386"/>
      <c r="B40" s="386"/>
      <c r="C40" s="422"/>
      <c r="D40" s="210"/>
      <c r="E40" s="211">
        <f t="shared" si="0"/>
        <v>0</v>
      </c>
      <c r="F40" s="212">
        <v>13</v>
      </c>
      <c r="G40" s="414"/>
      <c r="H40" s="213">
        <f t="shared" si="1"/>
        <v>0</v>
      </c>
      <c r="I40" s="218"/>
      <c r="J40" s="211">
        <f t="shared" si="2"/>
        <v>0</v>
      </c>
      <c r="K40" s="375"/>
      <c r="L40" s="212">
        <v>8</v>
      </c>
      <c r="M40" s="423">
        <f t="shared" si="3"/>
        <v>0</v>
      </c>
      <c r="N40" s="224">
        <f t="shared" si="4"/>
        <v>0</v>
      </c>
      <c r="O40" s="225" t="str">
        <f t="shared" si="14"/>
        <v/>
      </c>
      <c r="P40" s="226">
        <f t="shared" si="15"/>
        <v>0</v>
      </c>
      <c r="Q40" s="213">
        <f t="shared" si="16"/>
        <v>0</v>
      </c>
      <c r="R40" s="394">
        <f t="shared" si="5"/>
        <v>0</v>
      </c>
      <c r="S40" s="394">
        <f t="shared" si="6"/>
        <v>0</v>
      </c>
      <c r="T40" s="326"/>
      <c r="U40" s="74"/>
      <c r="V40" s="48">
        <f t="shared" si="7"/>
        <v>0</v>
      </c>
      <c r="W40" s="74"/>
      <c r="X40" s="48">
        <f t="shared" si="8"/>
        <v>0</v>
      </c>
      <c r="Y40" s="48">
        <f t="shared" si="9"/>
        <v>0</v>
      </c>
      <c r="Z40" s="427">
        <f t="shared" si="10"/>
        <v>0</v>
      </c>
      <c r="AA40" s="417" t="str">
        <f t="shared" si="11"/>
        <v>Enter H, S, or O in Column C</v>
      </c>
      <c r="AB40" s="418" t="str">
        <f t="shared" si="12"/>
        <v>Enter H, S, or O in Column C</v>
      </c>
      <c r="AC40" s="410">
        <f t="shared" si="13"/>
        <v>0</v>
      </c>
    </row>
    <row r="41" spans="1:31" ht="30" x14ac:dyDescent="0.25">
      <c r="A41" s="386"/>
      <c r="B41" s="386"/>
      <c r="C41" s="422"/>
      <c r="D41" s="210"/>
      <c r="E41" s="211">
        <f t="shared" si="0"/>
        <v>0</v>
      </c>
      <c r="F41" s="212">
        <v>13</v>
      </c>
      <c r="G41" s="414"/>
      <c r="H41" s="213">
        <f t="shared" si="1"/>
        <v>0</v>
      </c>
      <c r="I41" s="218"/>
      <c r="J41" s="211">
        <f t="shared" si="2"/>
        <v>0</v>
      </c>
      <c r="K41" s="375"/>
      <c r="L41" s="212">
        <v>8</v>
      </c>
      <c r="M41" s="423">
        <f t="shared" si="3"/>
        <v>0</v>
      </c>
      <c r="N41" s="224">
        <f t="shared" si="4"/>
        <v>0</v>
      </c>
      <c r="O41" s="225" t="str">
        <f t="shared" si="14"/>
        <v/>
      </c>
      <c r="P41" s="226">
        <f t="shared" si="15"/>
        <v>0</v>
      </c>
      <c r="Q41" s="213">
        <f t="shared" si="16"/>
        <v>0</v>
      </c>
      <c r="R41" s="394">
        <f t="shared" si="5"/>
        <v>0</v>
      </c>
      <c r="S41" s="394">
        <f t="shared" si="6"/>
        <v>0</v>
      </c>
      <c r="T41" s="326"/>
      <c r="U41" s="74"/>
      <c r="V41" s="48">
        <f t="shared" si="7"/>
        <v>0</v>
      </c>
      <c r="W41" s="74"/>
      <c r="X41" s="48">
        <f t="shared" si="8"/>
        <v>0</v>
      </c>
      <c r="Y41" s="48">
        <f t="shared" si="9"/>
        <v>0</v>
      </c>
      <c r="Z41" s="427">
        <f t="shared" si="10"/>
        <v>0</v>
      </c>
      <c r="AA41" s="417" t="str">
        <f t="shared" si="11"/>
        <v>Enter H, S, or O in Column C</v>
      </c>
      <c r="AB41" s="418" t="str">
        <f t="shared" si="12"/>
        <v>Enter H, S, or O in Column C</v>
      </c>
      <c r="AC41" s="410">
        <f t="shared" si="13"/>
        <v>0</v>
      </c>
    </row>
    <row r="42" spans="1:31" ht="30" x14ac:dyDescent="0.25">
      <c r="A42" s="386"/>
      <c r="B42" s="386"/>
      <c r="C42" s="422"/>
      <c r="D42" s="210"/>
      <c r="E42" s="211">
        <f t="shared" si="0"/>
        <v>0</v>
      </c>
      <c r="F42" s="212">
        <v>13</v>
      </c>
      <c r="G42" s="414"/>
      <c r="H42" s="213">
        <f t="shared" si="1"/>
        <v>0</v>
      </c>
      <c r="I42" s="218"/>
      <c r="J42" s="211">
        <f t="shared" si="2"/>
        <v>0</v>
      </c>
      <c r="K42" s="375"/>
      <c r="L42" s="212">
        <v>8</v>
      </c>
      <c r="M42" s="423">
        <f t="shared" si="3"/>
        <v>0</v>
      </c>
      <c r="N42" s="224">
        <f t="shared" si="4"/>
        <v>0</v>
      </c>
      <c r="O42" s="225" t="str">
        <f t="shared" si="14"/>
        <v/>
      </c>
      <c r="P42" s="226">
        <f t="shared" si="15"/>
        <v>0</v>
      </c>
      <c r="Q42" s="213">
        <f t="shared" si="16"/>
        <v>0</v>
      </c>
      <c r="R42" s="394">
        <f t="shared" si="5"/>
        <v>0</v>
      </c>
      <c r="S42" s="394">
        <f t="shared" si="6"/>
        <v>0</v>
      </c>
      <c r="T42" s="326"/>
      <c r="U42" s="74"/>
      <c r="V42" s="48">
        <f t="shared" si="7"/>
        <v>0</v>
      </c>
      <c r="W42" s="74"/>
      <c r="X42" s="48">
        <f t="shared" si="8"/>
        <v>0</v>
      </c>
      <c r="Y42" s="48">
        <f t="shared" si="9"/>
        <v>0</v>
      </c>
      <c r="Z42" s="427">
        <f t="shared" si="10"/>
        <v>0</v>
      </c>
      <c r="AA42" s="417" t="str">
        <f t="shared" si="11"/>
        <v>Enter H, S, or O in Column C</v>
      </c>
      <c r="AB42" s="418" t="str">
        <f t="shared" si="12"/>
        <v>Enter H, S, or O in Column C</v>
      </c>
      <c r="AC42" s="410">
        <f t="shared" si="13"/>
        <v>0</v>
      </c>
    </row>
    <row r="43" spans="1:31" ht="30" x14ac:dyDescent="0.25">
      <c r="A43" s="386"/>
      <c r="B43" s="386"/>
      <c r="C43" s="422"/>
      <c r="D43" s="210"/>
      <c r="E43" s="211">
        <f t="shared" si="0"/>
        <v>0</v>
      </c>
      <c r="F43" s="212">
        <v>13</v>
      </c>
      <c r="G43" s="414"/>
      <c r="H43" s="213">
        <f t="shared" si="1"/>
        <v>0</v>
      </c>
      <c r="I43" s="218"/>
      <c r="J43" s="211">
        <f t="shared" si="2"/>
        <v>0</v>
      </c>
      <c r="K43" s="375"/>
      <c r="L43" s="212">
        <v>8</v>
      </c>
      <c r="M43" s="423">
        <f t="shared" si="3"/>
        <v>0</v>
      </c>
      <c r="N43" s="224">
        <f t="shared" si="4"/>
        <v>0</v>
      </c>
      <c r="O43" s="225" t="str">
        <f t="shared" si="14"/>
        <v/>
      </c>
      <c r="P43" s="226">
        <f t="shared" si="15"/>
        <v>0</v>
      </c>
      <c r="Q43" s="213">
        <f t="shared" si="16"/>
        <v>0</v>
      </c>
      <c r="R43" s="394">
        <f t="shared" si="5"/>
        <v>0</v>
      </c>
      <c r="S43" s="394">
        <f t="shared" si="6"/>
        <v>0</v>
      </c>
      <c r="T43" s="326"/>
      <c r="U43" s="74"/>
      <c r="V43" s="48">
        <f t="shared" si="7"/>
        <v>0</v>
      </c>
      <c r="W43" s="74"/>
      <c r="X43" s="48">
        <f t="shared" si="8"/>
        <v>0</v>
      </c>
      <c r="Y43" s="48">
        <f t="shared" si="9"/>
        <v>0</v>
      </c>
      <c r="Z43" s="427">
        <f t="shared" si="10"/>
        <v>0</v>
      </c>
      <c r="AA43" s="417" t="str">
        <f t="shared" si="11"/>
        <v>Enter H, S, or O in Column C</v>
      </c>
      <c r="AB43" s="418" t="str">
        <f t="shared" si="12"/>
        <v>Enter H, S, or O in Column C</v>
      </c>
      <c r="AC43" s="410">
        <f t="shared" si="13"/>
        <v>0</v>
      </c>
    </row>
    <row r="44" spans="1:31" ht="30" x14ac:dyDescent="0.25">
      <c r="A44" s="386"/>
      <c r="B44" s="386"/>
      <c r="C44" s="422"/>
      <c r="D44" s="210"/>
      <c r="E44" s="211">
        <f t="shared" si="0"/>
        <v>0</v>
      </c>
      <c r="F44" s="212">
        <v>13</v>
      </c>
      <c r="G44" s="414"/>
      <c r="H44" s="213">
        <f t="shared" si="1"/>
        <v>0</v>
      </c>
      <c r="I44" s="218"/>
      <c r="J44" s="211">
        <f t="shared" si="2"/>
        <v>0</v>
      </c>
      <c r="K44" s="375"/>
      <c r="L44" s="212">
        <v>8</v>
      </c>
      <c r="M44" s="423">
        <f t="shared" si="3"/>
        <v>0</v>
      </c>
      <c r="N44" s="224">
        <f t="shared" si="4"/>
        <v>0</v>
      </c>
      <c r="O44" s="225" t="str">
        <f t="shared" si="14"/>
        <v/>
      </c>
      <c r="P44" s="226">
        <f t="shared" si="15"/>
        <v>0</v>
      </c>
      <c r="Q44" s="213">
        <f t="shared" si="16"/>
        <v>0</v>
      </c>
      <c r="R44" s="394">
        <f t="shared" si="5"/>
        <v>0</v>
      </c>
      <c r="S44" s="394">
        <f t="shared" si="6"/>
        <v>0</v>
      </c>
      <c r="T44" s="326"/>
      <c r="U44" s="74"/>
      <c r="V44" s="48">
        <f t="shared" si="7"/>
        <v>0</v>
      </c>
      <c r="W44" s="74"/>
      <c r="X44" s="48">
        <f t="shared" si="8"/>
        <v>0</v>
      </c>
      <c r="Y44" s="48">
        <f t="shared" si="9"/>
        <v>0</v>
      </c>
      <c r="Z44" s="427">
        <f t="shared" si="10"/>
        <v>0</v>
      </c>
      <c r="AA44" s="417" t="str">
        <f t="shared" si="11"/>
        <v>Enter H, S, or O in Column C</v>
      </c>
      <c r="AB44" s="418" t="str">
        <f t="shared" si="12"/>
        <v>Enter H, S, or O in Column C</v>
      </c>
      <c r="AC44" s="410">
        <f t="shared" si="13"/>
        <v>0</v>
      </c>
    </row>
    <row r="45" spans="1:31" ht="30" x14ac:dyDescent="0.25">
      <c r="A45" s="386"/>
      <c r="B45" s="386"/>
      <c r="C45" s="422"/>
      <c r="D45" s="210"/>
      <c r="E45" s="211">
        <f t="shared" si="0"/>
        <v>0</v>
      </c>
      <c r="F45" s="212">
        <v>13</v>
      </c>
      <c r="G45" s="414"/>
      <c r="H45" s="213">
        <f t="shared" si="1"/>
        <v>0</v>
      </c>
      <c r="I45" s="218"/>
      <c r="J45" s="211">
        <f t="shared" si="2"/>
        <v>0</v>
      </c>
      <c r="K45" s="375"/>
      <c r="L45" s="212">
        <v>8</v>
      </c>
      <c r="M45" s="423">
        <f t="shared" si="3"/>
        <v>0</v>
      </c>
      <c r="N45" s="224">
        <f t="shared" si="4"/>
        <v>0</v>
      </c>
      <c r="O45" s="225" t="str">
        <f t="shared" si="14"/>
        <v/>
      </c>
      <c r="P45" s="226">
        <f t="shared" si="15"/>
        <v>0</v>
      </c>
      <c r="Q45" s="213">
        <f t="shared" si="16"/>
        <v>0</v>
      </c>
      <c r="R45" s="394">
        <f t="shared" si="5"/>
        <v>0</v>
      </c>
      <c r="S45" s="394">
        <f t="shared" si="6"/>
        <v>0</v>
      </c>
      <c r="T45" s="326"/>
      <c r="U45" s="74"/>
      <c r="V45" s="48">
        <f t="shared" si="7"/>
        <v>0</v>
      </c>
      <c r="W45" s="74"/>
      <c r="X45" s="48">
        <f t="shared" si="8"/>
        <v>0</v>
      </c>
      <c r="Y45" s="48">
        <f t="shared" si="9"/>
        <v>0</v>
      </c>
      <c r="Z45" s="427">
        <f t="shared" si="10"/>
        <v>0</v>
      </c>
      <c r="AA45" s="417" t="str">
        <f t="shared" si="11"/>
        <v>Enter H, S, or O in Column C</v>
      </c>
      <c r="AB45" s="418" t="str">
        <f t="shared" si="12"/>
        <v>Enter H, S, or O in Column C</v>
      </c>
      <c r="AC45" s="410">
        <f t="shared" si="13"/>
        <v>0</v>
      </c>
    </row>
    <row r="46" spans="1:31" ht="30" x14ac:dyDescent="0.25">
      <c r="A46" s="386"/>
      <c r="B46" s="386"/>
      <c r="C46" s="422"/>
      <c r="D46" s="210"/>
      <c r="E46" s="211">
        <f t="shared" si="0"/>
        <v>0</v>
      </c>
      <c r="F46" s="212">
        <v>13</v>
      </c>
      <c r="G46" s="414"/>
      <c r="H46" s="213">
        <f t="shared" si="1"/>
        <v>0</v>
      </c>
      <c r="I46" s="218"/>
      <c r="J46" s="211">
        <f t="shared" si="2"/>
        <v>0</v>
      </c>
      <c r="K46" s="375"/>
      <c r="L46" s="212">
        <v>8</v>
      </c>
      <c r="M46" s="423">
        <f t="shared" si="3"/>
        <v>0</v>
      </c>
      <c r="N46" s="224">
        <f t="shared" si="4"/>
        <v>0</v>
      </c>
      <c r="O46" s="225" t="str">
        <f t="shared" si="14"/>
        <v/>
      </c>
      <c r="P46" s="226">
        <f t="shared" si="15"/>
        <v>0</v>
      </c>
      <c r="Q46" s="213">
        <f t="shared" si="16"/>
        <v>0</v>
      </c>
      <c r="R46" s="394">
        <f t="shared" si="5"/>
        <v>0</v>
      </c>
      <c r="S46" s="394">
        <f t="shared" si="6"/>
        <v>0</v>
      </c>
      <c r="T46" s="326"/>
      <c r="U46" s="74"/>
      <c r="V46" s="48">
        <f t="shared" si="7"/>
        <v>0</v>
      </c>
      <c r="W46" s="74"/>
      <c r="X46" s="48">
        <f t="shared" si="8"/>
        <v>0</v>
      </c>
      <c r="Y46" s="48">
        <f t="shared" si="9"/>
        <v>0</v>
      </c>
      <c r="Z46" s="427">
        <f t="shared" si="10"/>
        <v>0</v>
      </c>
      <c r="AA46" s="417" t="str">
        <f t="shared" si="11"/>
        <v>Enter H, S, or O in Column C</v>
      </c>
      <c r="AB46" s="418" t="str">
        <f t="shared" si="12"/>
        <v>Enter H, S, or O in Column C</v>
      </c>
      <c r="AC46" s="410">
        <f t="shared" si="13"/>
        <v>0</v>
      </c>
    </row>
    <row r="47" spans="1:31" ht="30" x14ac:dyDescent="0.25">
      <c r="A47" s="386"/>
      <c r="B47" s="386"/>
      <c r="C47" s="422"/>
      <c r="D47" s="210"/>
      <c r="E47" s="211">
        <f t="shared" si="0"/>
        <v>0</v>
      </c>
      <c r="F47" s="212">
        <v>13</v>
      </c>
      <c r="G47" s="414"/>
      <c r="H47" s="213">
        <f t="shared" si="1"/>
        <v>0</v>
      </c>
      <c r="I47" s="218"/>
      <c r="J47" s="211">
        <f t="shared" si="2"/>
        <v>0</v>
      </c>
      <c r="K47" s="375"/>
      <c r="L47" s="212">
        <v>8</v>
      </c>
      <c r="M47" s="423">
        <f t="shared" si="3"/>
        <v>0</v>
      </c>
      <c r="N47" s="224">
        <f t="shared" si="4"/>
        <v>0</v>
      </c>
      <c r="O47" s="225" t="str">
        <f t="shared" si="14"/>
        <v/>
      </c>
      <c r="P47" s="226">
        <f t="shared" si="15"/>
        <v>0</v>
      </c>
      <c r="Q47" s="213">
        <f t="shared" si="16"/>
        <v>0</v>
      </c>
      <c r="R47" s="394">
        <f t="shared" si="5"/>
        <v>0</v>
      </c>
      <c r="S47" s="394">
        <f t="shared" si="6"/>
        <v>0</v>
      </c>
      <c r="T47" s="326"/>
      <c r="U47" s="74"/>
      <c r="V47" s="48">
        <f t="shared" si="7"/>
        <v>0</v>
      </c>
      <c r="W47" s="74"/>
      <c r="X47" s="48">
        <f t="shared" si="8"/>
        <v>0</v>
      </c>
      <c r="Y47" s="48">
        <f t="shared" si="9"/>
        <v>0</v>
      </c>
      <c r="Z47" s="427">
        <f t="shared" si="10"/>
        <v>0</v>
      </c>
      <c r="AA47" s="417" t="str">
        <f t="shared" si="11"/>
        <v>Enter H, S, or O in Column C</v>
      </c>
      <c r="AB47" s="418" t="str">
        <f t="shared" si="12"/>
        <v>Enter H, S, or O in Column C</v>
      </c>
      <c r="AC47" s="410">
        <f t="shared" si="13"/>
        <v>0</v>
      </c>
    </row>
    <row r="48" spans="1:31" ht="30" x14ac:dyDescent="0.25">
      <c r="A48" s="386"/>
      <c r="B48" s="386"/>
      <c r="C48" s="422"/>
      <c r="D48" s="210"/>
      <c r="E48" s="211">
        <f t="shared" si="0"/>
        <v>0</v>
      </c>
      <c r="F48" s="212">
        <v>13</v>
      </c>
      <c r="G48" s="414"/>
      <c r="H48" s="213">
        <f t="shared" si="1"/>
        <v>0</v>
      </c>
      <c r="I48" s="218"/>
      <c r="J48" s="211">
        <f t="shared" si="2"/>
        <v>0</v>
      </c>
      <c r="K48" s="375"/>
      <c r="L48" s="212">
        <v>8</v>
      </c>
      <c r="M48" s="423">
        <f t="shared" si="3"/>
        <v>0</v>
      </c>
      <c r="N48" s="224">
        <f t="shared" si="4"/>
        <v>0</v>
      </c>
      <c r="O48" s="225" t="str">
        <f t="shared" si="14"/>
        <v/>
      </c>
      <c r="P48" s="226">
        <f t="shared" si="15"/>
        <v>0</v>
      </c>
      <c r="Q48" s="213">
        <f t="shared" si="16"/>
        <v>0</v>
      </c>
      <c r="R48" s="394">
        <f t="shared" si="5"/>
        <v>0</v>
      </c>
      <c r="S48" s="394">
        <f t="shared" si="6"/>
        <v>0</v>
      </c>
      <c r="T48" s="326"/>
      <c r="U48" s="74"/>
      <c r="V48" s="48">
        <f t="shared" si="7"/>
        <v>0</v>
      </c>
      <c r="W48" s="74"/>
      <c r="X48" s="48">
        <f t="shared" si="8"/>
        <v>0</v>
      </c>
      <c r="Y48" s="48">
        <f t="shared" si="9"/>
        <v>0</v>
      </c>
      <c r="Z48" s="427">
        <f t="shared" si="10"/>
        <v>0</v>
      </c>
      <c r="AA48" s="417" t="str">
        <f t="shared" si="11"/>
        <v>Enter H, S, or O in Column C</v>
      </c>
      <c r="AB48" s="418" t="str">
        <f t="shared" si="12"/>
        <v>Enter H, S, or O in Column C</v>
      </c>
      <c r="AC48" s="410">
        <f t="shared" si="13"/>
        <v>0</v>
      </c>
    </row>
    <row r="49" spans="1:29" ht="30" x14ac:dyDescent="0.25">
      <c r="A49" s="386"/>
      <c r="B49" s="386"/>
      <c r="C49" s="422"/>
      <c r="D49" s="210"/>
      <c r="E49" s="211">
        <f t="shared" si="0"/>
        <v>0</v>
      </c>
      <c r="F49" s="212">
        <v>13</v>
      </c>
      <c r="G49" s="414"/>
      <c r="H49" s="213">
        <f t="shared" si="1"/>
        <v>0</v>
      </c>
      <c r="I49" s="218"/>
      <c r="J49" s="211">
        <f t="shared" si="2"/>
        <v>0</v>
      </c>
      <c r="K49" s="375"/>
      <c r="L49" s="212">
        <v>8</v>
      </c>
      <c r="M49" s="423">
        <f t="shared" si="3"/>
        <v>0</v>
      </c>
      <c r="N49" s="224">
        <f t="shared" si="4"/>
        <v>0</v>
      </c>
      <c r="O49" s="225" t="str">
        <f t="shared" si="14"/>
        <v/>
      </c>
      <c r="P49" s="226">
        <f t="shared" si="15"/>
        <v>0</v>
      </c>
      <c r="Q49" s="213">
        <f t="shared" si="16"/>
        <v>0</v>
      </c>
      <c r="R49" s="394">
        <f t="shared" si="5"/>
        <v>0</v>
      </c>
      <c r="S49" s="405">
        <f t="shared" si="6"/>
        <v>0</v>
      </c>
      <c r="T49" s="74"/>
      <c r="U49" s="74"/>
      <c r="V49" s="48">
        <f t="shared" si="7"/>
        <v>0</v>
      </c>
      <c r="W49" s="74"/>
      <c r="X49" s="48">
        <f t="shared" si="8"/>
        <v>0</v>
      </c>
      <c r="Y49" s="48">
        <f t="shared" si="9"/>
        <v>0</v>
      </c>
      <c r="Z49" s="427">
        <f t="shared" si="10"/>
        <v>0</v>
      </c>
      <c r="AA49" s="417" t="str">
        <f t="shared" si="11"/>
        <v>Enter H, S, or O in Column C</v>
      </c>
      <c r="AB49" s="418" t="str">
        <f t="shared" si="12"/>
        <v>Enter H, S, or O in Column C</v>
      </c>
      <c r="AC49" s="410">
        <f t="shared" si="13"/>
        <v>0</v>
      </c>
    </row>
    <row r="50" spans="1:29" ht="30" x14ac:dyDescent="0.25">
      <c r="A50" s="386"/>
      <c r="B50" s="386"/>
      <c r="C50" s="422"/>
      <c r="D50" s="210"/>
      <c r="E50" s="211">
        <f t="shared" si="0"/>
        <v>0</v>
      </c>
      <c r="F50" s="212">
        <v>13</v>
      </c>
      <c r="G50" s="414"/>
      <c r="H50" s="213">
        <f t="shared" si="1"/>
        <v>0</v>
      </c>
      <c r="I50" s="218"/>
      <c r="J50" s="211">
        <f t="shared" si="2"/>
        <v>0</v>
      </c>
      <c r="K50" s="375"/>
      <c r="L50" s="212">
        <v>8</v>
      </c>
      <c r="M50" s="423">
        <f t="shared" si="3"/>
        <v>0</v>
      </c>
      <c r="N50" s="224">
        <f t="shared" si="4"/>
        <v>0</v>
      </c>
      <c r="O50" s="225" t="str">
        <f t="shared" si="14"/>
        <v/>
      </c>
      <c r="P50" s="226">
        <f t="shared" si="15"/>
        <v>0</v>
      </c>
      <c r="Q50" s="213">
        <f t="shared" si="16"/>
        <v>0</v>
      </c>
      <c r="R50" s="394">
        <f t="shared" si="5"/>
        <v>0</v>
      </c>
      <c r="S50" s="405">
        <f t="shared" si="6"/>
        <v>0</v>
      </c>
      <c r="T50" s="74"/>
      <c r="U50" s="74"/>
      <c r="V50" s="48">
        <f t="shared" si="7"/>
        <v>0</v>
      </c>
      <c r="W50" s="74"/>
      <c r="X50" s="48">
        <f t="shared" si="8"/>
        <v>0</v>
      </c>
      <c r="Y50" s="48">
        <f t="shared" si="9"/>
        <v>0</v>
      </c>
      <c r="Z50" s="427">
        <f t="shared" si="10"/>
        <v>0</v>
      </c>
      <c r="AA50" s="417" t="str">
        <f t="shared" si="11"/>
        <v>Enter H, S, or O in Column C</v>
      </c>
      <c r="AB50" s="418" t="str">
        <f t="shared" si="12"/>
        <v>Enter H, S, or O in Column C</v>
      </c>
      <c r="AC50" s="410">
        <f t="shared" si="13"/>
        <v>0</v>
      </c>
    </row>
    <row r="51" spans="1:29" ht="15" customHeight="1" x14ac:dyDescent="0.25">
      <c r="C51" s="387"/>
      <c r="D51" s="214"/>
      <c r="E51" s="18"/>
      <c r="F51" s="18"/>
      <c r="G51" s="18"/>
      <c r="H51" s="215"/>
      <c r="I51" s="214"/>
      <c r="J51" s="18"/>
      <c r="K51" s="18"/>
      <c r="L51" s="18"/>
      <c r="M51" s="18"/>
      <c r="N51" s="402"/>
      <c r="O51" s="243"/>
      <c r="P51" s="243"/>
      <c r="Q51" s="241"/>
      <c r="R51" s="259"/>
      <c r="S51" s="241"/>
      <c r="T51" s="18"/>
      <c r="U51" s="18"/>
      <c r="V51" s="86"/>
      <c r="W51" s="18"/>
      <c r="X51" s="18"/>
      <c r="Y51" s="18"/>
      <c r="Z51" s="291"/>
      <c r="AA51" s="18"/>
      <c r="AB51" s="215"/>
      <c r="AC51" s="411"/>
    </row>
    <row r="52" spans="1:29" ht="29.25" customHeight="1" thickBot="1" x14ac:dyDescent="0.3">
      <c r="D52" s="214"/>
      <c r="E52" s="18"/>
      <c r="F52" s="18"/>
      <c r="G52" s="18"/>
      <c r="H52" s="215"/>
      <c r="I52" s="219">
        <f>SUM(I33:I51)</f>
        <v>0</v>
      </c>
      <c r="J52" s="90">
        <f>SUM(J33:J51)</f>
        <v>0</v>
      </c>
      <c r="K52" s="49"/>
      <c r="L52" s="220" t="s">
        <v>38</v>
      </c>
      <c r="M52" s="220"/>
      <c r="N52" s="402"/>
      <c r="O52" s="243"/>
      <c r="P52" s="243"/>
      <c r="Q52" s="403"/>
      <c r="R52" s="389"/>
      <c r="S52" s="403"/>
      <c r="T52" s="18"/>
      <c r="U52" s="18"/>
      <c r="V52" s="86"/>
      <c r="W52" s="18"/>
      <c r="X52" s="18"/>
      <c r="Y52" s="18"/>
      <c r="Z52" s="327"/>
      <c r="AA52" s="48"/>
      <c r="AB52" s="327"/>
      <c r="AC52" s="412">
        <f>SUM(AC33:AC51)</f>
        <v>0</v>
      </c>
    </row>
    <row r="53" spans="1:29" ht="43.5" customHeight="1" thickTop="1" x14ac:dyDescent="0.25">
      <c r="D53" s="216"/>
      <c r="E53" s="188"/>
      <c r="F53" s="188"/>
      <c r="G53" s="188"/>
      <c r="H53" s="217"/>
      <c r="I53" s="216"/>
      <c r="J53" s="245" t="s">
        <v>138</v>
      </c>
      <c r="K53" s="428"/>
      <c r="L53" s="221"/>
      <c r="M53" s="221"/>
      <c r="N53" s="216"/>
      <c r="O53" s="188"/>
      <c r="P53" s="188"/>
      <c r="Q53" s="242"/>
      <c r="R53" s="404"/>
      <c r="S53" s="406"/>
      <c r="T53" s="188"/>
      <c r="U53" s="188"/>
      <c r="V53" s="188"/>
      <c r="W53" s="188"/>
      <c r="X53" s="188"/>
      <c r="Y53" s="188"/>
      <c r="Z53" s="217"/>
      <c r="AA53" s="407"/>
      <c r="AB53" s="408"/>
      <c r="AC53" s="413" t="s">
        <v>252</v>
      </c>
    </row>
    <row r="54" spans="1:29" s="82" customFormat="1" ht="15.75" customHeight="1" thickBot="1" x14ac:dyDescent="0.3">
      <c r="C54" s="81"/>
      <c r="G54" s="200"/>
      <c r="H54" s="201"/>
      <c r="I54" s="201"/>
      <c r="L54" s="202"/>
      <c r="M54" s="202"/>
      <c r="AA54" s="248"/>
      <c r="AB54" s="248"/>
      <c r="AC54" s="243"/>
    </row>
    <row r="55" spans="1:29" s="82" customFormat="1" ht="77.25" customHeight="1" thickBot="1" x14ac:dyDescent="0.3">
      <c r="A55" s="538" t="s">
        <v>124</v>
      </c>
      <c r="B55" s="539"/>
      <c r="C55" s="535" t="s">
        <v>218</v>
      </c>
      <c r="D55" s="536"/>
      <c r="E55" s="537"/>
      <c r="F55" s="250"/>
      <c r="G55" s="250"/>
      <c r="H55" s="250"/>
      <c r="I55" s="250"/>
      <c r="J55" s="250"/>
      <c r="K55" s="250"/>
      <c r="L55" s="250"/>
      <c r="W55" s="248"/>
      <c r="X55" s="372"/>
      <c r="Y55" s="248"/>
      <c r="Z55" s="86"/>
    </row>
    <row r="56" spans="1:29" ht="75" customHeight="1" thickBot="1" x14ac:dyDescent="0.3">
      <c r="A56" s="252" t="s">
        <v>203</v>
      </c>
      <c r="B56" s="251"/>
      <c r="C56" s="534" t="s">
        <v>120</v>
      </c>
      <c r="D56" s="515"/>
      <c r="E56" s="253"/>
      <c r="F56" s="249"/>
      <c r="G56" s="249"/>
      <c r="H56" s="249"/>
      <c r="I56" s="249"/>
      <c r="J56" s="249"/>
      <c r="K56" s="249"/>
      <c r="L56" s="249"/>
      <c r="M56" s="249"/>
      <c r="N56" s="510"/>
      <c r="O56" s="510"/>
      <c r="P56" s="86"/>
    </row>
    <row r="57" spans="1:29" s="82" customFormat="1" ht="102" customHeight="1" x14ac:dyDescent="0.25">
      <c r="A57" s="254" t="s">
        <v>19</v>
      </c>
      <c r="B57" s="231" t="s">
        <v>119</v>
      </c>
      <c r="C57" s="232" t="s">
        <v>121</v>
      </c>
      <c r="D57" s="233" t="s">
        <v>39</v>
      </c>
      <c r="E57" s="255"/>
      <c r="F57" s="205"/>
      <c r="G57" s="205"/>
      <c r="H57" s="205"/>
      <c r="I57" s="205"/>
      <c r="J57" s="205"/>
      <c r="K57" s="205"/>
      <c r="L57" s="205"/>
      <c r="M57" s="205"/>
      <c r="N57" s="205"/>
      <c r="O57" s="205"/>
      <c r="P57" s="86"/>
    </row>
    <row r="58" spans="1:29" s="82" customFormat="1" ht="15" customHeight="1" x14ac:dyDescent="0.25">
      <c r="A58" s="256" t="s">
        <v>260</v>
      </c>
      <c r="B58" s="246"/>
      <c r="C58" s="337"/>
      <c r="D58" s="211">
        <f t="shared" ref="D58:D63" si="17">IF((C58&gt;15385),15385,C58)</f>
        <v>0</v>
      </c>
      <c r="E58" s="255"/>
      <c r="F58" s="205"/>
      <c r="G58" s="205"/>
      <c r="H58" s="205"/>
      <c r="I58" s="205"/>
      <c r="J58" s="205"/>
      <c r="K58" s="205"/>
      <c r="L58" s="205"/>
      <c r="M58" s="205"/>
      <c r="N58" s="205"/>
      <c r="O58" s="205"/>
      <c r="P58" s="86"/>
    </row>
    <row r="59" spans="1:29" s="82" customFormat="1" ht="15" customHeight="1" x14ac:dyDescent="0.25">
      <c r="A59" s="256"/>
      <c r="B59" s="246"/>
      <c r="C59" s="337"/>
      <c r="D59" s="211">
        <f t="shared" si="17"/>
        <v>0</v>
      </c>
      <c r="E59" s="255"/>
      <c r="F59" s="205"/>
      <c r="G59" s="205"/>
      <c r="H59" s="205"/>
      <c r="I59" s="205"/>
      <c r="J59" s="205"/>
      <c r="K59" s="205"/>
      <c r="L59" s="205"/>
      <c r="M59" s="205"/>
      <c r="N59" s="205"/>
      <c r="O59" s="205"/>
      <c r="P59" s="86"/>
    </row>
    <row r="60" spans="1:29" s="82" customFormat="1" ht="15" customHeight="1" x14ac:dyDescent="0.25">
      <c r="A60" s="256"/>
      <c r="B60" s="246"/>
      <c r="C60" s="356"/>
      <c r="D60" s="211">
        <f t="shared" si="17"/>
        <v>0</v>
      </c>
      <c r="E60" s="255"/>
      <c r="F60" s="205"/>
      <c r="G60" s="205"/>
      <c r="H60" s="205"/>
      <c r="I60" s="205"/>
      <c r="J60" s="205"/>
      <c r="K60" s="205"/>
      <c r="L60" s="205"/>
      <c r="M60" s="205"/>
      <c r="N60" s="205"/>
      <c r="O60" s="205"/>
      <c r="P60" s="86"/>
    </row>
    <row r="61" spans="1:29" s="82" customFormat="1" ht="15" customHeight="1" x14ac:dyDescent="0.25">
      <c r="A61" s="256"/>
      <c r="B61" s="246"/>
      <c r="C61" s="337"/>
      <c r="D61" s="211">
        <f t="shared" si="17"/>
        <v>0</v>
      </c>
      <c r="E61" s="255"/>
      <c r="F61" s="205"/>
      <c r="G61" s="205"/>
      <c r="H61" s="205"/>
      <c r="I61" s="205"/>
      <c r="J61" s="205"/>
      <c r="K61" s="205"/>
      <c r="L61" s="205"/>
      <c r="M61" s="205"/>
      <c r="N61" s="205"/>
      <c r="O61" s="205"/>
      <c r="P61" s="86"/>
    </row>
    <row r="62" spans="1:29" s="82" customFormat="1" ht="15.75" customHeight="1" x14ac:dyDescent="0.25">
      <c r="A62" s="257"/>
      <c r="B62" s="247"/>
      <c r="C62" s="357"/>
      <c r="D62" s="211">
        <f t="shared" si="17"/>
        <v>0</v>
      </c>
      <c r="E62" s="89"/>
      <c r="F62" s="86"/>
      <c r="G62" s="86"/>
      <c r="H62" s="86"/>
      <c r="I62" s="86"/>
      <c r="J62" s="86"/>
      <c r="K62" s="86"/>
      <c r="L62" s="86"/>
      <c r="M62" s="86"/>
      <c r="N62" s="86"/>
      <c r="O62" s="86"/>
      <c r="P62" s="86"/>
    </row>
    <row r="63" spans="1:29" s="82" customFormat="1" ht="15.75" customHeight="1" x14ac:dyDescent="0.25">
      <c r="A63" s="258"/>
      <c r="B63" s="229"/>
      <c r="C63" s="357"/>
      <c r="D63" s="211">
        <f t="shared" si="17"/>
        <v>0</v>
      </c>
      <c r="E63" s="89"/>
      <c r="F63" s="86"/>
      <c r="G63" s="86"/>
      <c r="H63" s="86"/>
      <c r="I63" s="86"/>
      <c r="J63" s="86"/>
      <c r="K63" s="86"/>
      <c r="L63" s="86"/>
      <c r="M63" s="86"/>
      <c r="N63" s="86"/>
      <c r="O63" s="86"/>
      <c r="P63" s="86"/>
    </row>
    <row r="64" spans="1:29" s="82" customFormat="1" ht="15.75" customHeight="1" x14ac:dyDescent="0.25">
      <c r="A64" s="85"/>
      <c r="B64" s="86"/>
      <c r="C64" s="360"/>
      <c r="D64" s="360"/>
      <c r="E64" s="89"/>
      <c r="F64" s="86"/>
      <c r="G64" s="86"/>
      <c r="H64" s="86"/>
      <c r="I64" s="86"/>
      <c r="J64" s="86"/>
      <c r="K64" s="86"/>
      <c r="L64" s="86"/>
      <c r="M64" s="86"/>
      <c r="N64" s="86"/>
      <c r="O64" s="86"/>
      <c r="P64" s="86"/>
    </row>
    <row r="65" spans="1:16" s="82" customFormat="1" ht="15.75" customHeight="1" thickBot="1" x14ac:dyDescent="0.3">
      <c r="A65" s="85"/>
      <c r="B65" s="86"/>
      <c r="C65" s="361">
        <f>SUM(C58:C64)</f>
        <v>0</v>
      </c>
      <c r="D65" s="361">
        <f>SUM(D58:D64)</f>
        <v>0</v>
      </c>
      <c r="E65" s="260"/>
      <c r="G65" s="202"/>
      <c r="H65" s="202"/>
      <c r="I65" s="202"/>
    </row>
    <row r="66" spans="1:16" s="82" customFormat="1" ht="32.25" customHeight="1" thickTop="1" x14ac:dyDescent="0.25">
      <c r="A66" s="85"/>
      <c r="B66" s="86"/>
      <c r="C66" s="86"/>
      <c r="D66" s="245" t="s">
        <v>139</v>
      </c>
      <c r="E66" s="260"/>
      <c r="G66" s="202"/>
      <c r="H66" s="202"/>
      <c r="I66" s="202"/>
    </row>
    <row r="67" spans="1:16" s="82" customFormat="1" ht="15.75" customHeight="1" thickBot="1" x14ac:dyDescent="0.3">
      <c r="A67" s="76"/>
      <c r="B67" s="261"/>
      <c r="C67" s="261"/>
      <c r="D67" s="261"/>
      <c r="E67" s="262"/>
      <c r="H67" s="200"/>
      <c r="I67" s="201"/>
      <c r="J67" s="201"/>
      <c r="K67" s="201"/>
      <c r="M67" s="202"/>
      <c r="N67" s="202"/>
      <c r="O67" s="202"/>
    </row>
    <row r="68" spans="1:16" s="82" customFormat="1" ht="15.75" customHeight="1" thickBot="1" x14ac:dyDescent="0.3">
      <c r="A68" s="86"/>
      <c r="B68" s="86"/>
      <c r="C68" s="86"/>
      <c r="D68" s="86"/>
      <c r="E68" s="86"/>
      <c r="F68" s="86"/>
      <c r="I68" s="200"/>
      <c r="J68" s="201"/>
      <c r="K68" s="201"/>
      <c r="L68" s="201"/>
      <c r="N68" s="202"/>
      <c r="O68" s="202"/>
      <c r="P68" s="202"/>
    </row>
    <row r="69" spans="1:16" s="82" customFormat="1" ht="15.75" customHeight="1" x14ac:dyDescent="0.25">
      <c r="A69" s="266" t="s">
        <v>125</v>
      </c>
      <c r="B69" s="267"/>
      <c r="C69" s="268"/>
      <c r="D69" s="268"/>
      <c r="E69" s="268"/>
      <c r="F69" s="269"/>
      <c r="H69" s="200"/>
      <c r="I69" s="201"/>
      <c r="J69" s="201"/>
      <c r="K69" s="201"/>
      <c r="M69" s="202"/>
      <c r="N69" s="202"/>
      <c r="O69" s="202"/>
    </row>
    <row r="70" spans="1:16" s="82" customFormat="1" ht="15.75" customHeight="1" x14ac:dyDescent="0.25">
      <c r="A70" s="85" t="s">
        <v>140</v>
      </c>
      <c r="B70" s="86"/>
      <c r="C70" s="86"/>
      <c r="D70" s="86"/>
      <c r="E70" s="86"/>
      <c r="F70" s="89"/>
      <c r="H70" s="200"/>
      <c r="I70" s="201"/>
      <c r="J70" s="201"/>
      <c r="K70" s="201"/>
      <c r="M70" s="202"/>
      <c r="N70" s="202"/>
      <c r="O70" s="202"/>
    </row>
    <row r="71" spans="1:16" s="82" customFormat="1" ht="15.75" customHeight="1" thickBot="1" x14ac:dyDescent="0.3">
      <c r="A71" s="85" t="s">
        <v>141</v>
      </c>
      <c r="B71" s="86"/>
      <c r="C71" s="86"/>
      <c r="D71" s="86"/>
      <c r="E71" s="86"/>
      <c r="F71" s="89"/>
      <c r="H71" s="200"/>
      <c r="I71" s="201"/>
      <c r="J71" s="201"/>
      <c r="K71" s="201"/>
      <c r="M71" s="202"/>
      <c r="N71" s="202"/>
      <c r="O71" s="202"/>
    </row>
    <row r="72" spans="1:16" s="82" customFormat="1" ht="58.5" customHeight="1" thickBot="1" x14ac:dyDescent="0.3">
      <c r="A72" s="85"/>
      <c r="B72" s="86"/>
      <c r="C72" s="514" t="s">
        <v>120</v>
      </c>
      <c r="D72" s="517"/>
      <c r="E72" s="552" t="s">
        <v>148</v>
      </c>
      <c r="F72" s="553"/>
      <c r="H72" s="200"/>
      <c r="I72" s="201"/>
      <c r="J72" s="201"/>
      <c r="K72" s="201"/>
      <c r="M72" s="202"/>
      <c r="N72" s="202"/>
      <c r="O72" s="202"/>
    </row>
    <row r="73" spans="1:16" s="82" customFormat="1" ht="58.5" customHeight="1" x14ac:dyDescent="0.25">
      <c r="A73" s="254" t="s">
        <v>19</v>
      </c>
      <c r="B73" s="231" t="s">
        <v>119</v>
      </c>
      <c r="C73" s="232" t="s">
        <v>121</v>
      </c>
      <c r="D73" s="233" t="s">
        <v>146</v>
      </c>
      <c r="E73" s="285" t="s">
        <v>220</v>
      </c>
      <c r="F73" s="284" t="s">
        <v>221</v>
      </c>
      <c r="H73" s="200"/>
      <c r="I73" s="201"/>
      <c r="J73" s="201"/>
      <c r="K73" s="201"/>
      <c r="M73" s="202"/>
      <c r="N73" s="202"/>
      <c r="O73" s="202"/>
    </row>
    <row r="74" spans="1:16" s="82" customFormat="1" ht="15.75" customHeight="1" x14ac:dyDescent="0.25">
      <c r="A74" s="256"/>
      <c r="B74" s="246"/>
      <c r="C74" s="337"/>
      <c r="D74" s="211">
        <f t="shared" ref="D74:D78" si="18">IF((C74&gt;15385),15385,C74)</f>
        <v>0</v>
      </c>
      <c r="E74" s="337"/>
      <c r="F74" s="355">
        <f>IF(MIN(D74,E74)&gt;=15385,15385,((MIN(D74,E74))))</f>
        <v>0</v>
      </c>
      <c r="G74" s="133"/>
      <c r="H74" s="324"/>
      <c r="I74" s="325"/>
      <c r="J74" s="201"/>
      <c r="K74" s="201"/>
      <c r="M74" s="202"/>
      <c r="N74" s="202"/>
      <c r="O74" s="202"/>
    </row>
    <row r="75" spans="1:16" s="82" customFormat="1" ht="15.75" customHeight="1" x14ac:dyDescent="0.25">
      <c r="A75" s="256"/>
      <c r="B75" s="246"/>
      <c r="C75" s="337"/>
      <c r="D75" s="211">
        <f t="shared" si="18"/>
        <v>0</v>
      </c>
      <c r="E75" s="337"/>
      <c r="F75" s="355">
        <f t="shared" ref="F75:F77" si="19">IF(MIN(D75,E75)&gt;=15385,15385,((MIN(D75,E75))))</f>
        <v>0</v>
      </c>
      <c r="H75" s="200"/>
      <c r="I75" s="201"/>
      <c r="J75" s="201"/>
      <c r="K75" s="201"/>
      <c r="M75" s="202"/>
      <c r="N75" s="202"/>
      <c r="O75" s="202"/>
    </row>
    <row r="76" spans="1:16" s="82" customFormat="1" ht="15.75" customHeight="1" x14ac:dyDescent="0.25">
      <c r="A76" s="256"/>
      <c r="B76" s="246"/>
      <c r="C76" s="356"/>
      <c r="D76" s="211">
        <f t="shared" si="18"/>
        <v>0</v>
      </c>
      <c r="E76" s="337"/>
      <c r="F76" s="355">
        <f t="shared" si="19"/>
        <v>0</v>
      </c>
      <c r="I76" s="201"/>
      <c r="J76" s="201"/>
      <c r="K76" s="201"/>
      <c r="M76" s="202"/>
      <c r="N76" s="202"/>
      <c r="O76" s="202"/>
    </row>
    <row r="77" spans="1:16" s="82" customFormat="1" ht="15.75" customHeight="1" x14ac:dyDescent="0.25">
      <c r="A77" s="256"/>
      <c r="B77" s="246"/>
      <c r="C77" s="337"/>
      <c r="D77" s="211">
        <f t="shared" si="18"/>
        <v>0</v>
      </c>
      <c r="E77" s="337"/>
      <c r="F77" s="355">
        <f t="shared" si="19"/>
        <v>0</v>
      </c>
      <c r="H77" s="200"/>
      <c r="I77" s="201"/>
      <c r="J77" s="201"/>
      <c r="K77" s="201"/>
      <c r="M77" s="202"/>
      <c r="N77" s="202"/>
      <c r="O77" s="202"/>
    </row>
    <row r="78" spans="1:16" s="82" customFormat="1" ht="15.75" customHeight="1" x14ac:dyDescent="0.25">
      <c r="A78" s="258"/>
      <c r="B78" s="229"/>
      <c r="C78" s="357"/>
      <c r="D78" s="211">
        <f t="shared" si="18"/>
        <v>0</v>
      </c>
      <c r="E78" s="338"/>
      <c r="F78" s="355">
        <f>IF(MIN(D78,E78)&gt;=15385,15385,((MIN(D78,E78))))</f>
        <v>0</v>
      </c>
      <c r="H78" s="200"/>
      <c r="I78" s="201"/>
      <c r="J78" s="201"/>
      <c r="K78" s="201"/>
      <c r="M78" s="202"/>
      <c r="N78" s="202"/>
      <c r="O78" s="202"/>
    </row>
    <row r="79" spans="1:16" s="82" customFormat="1" ht="15.75" customHeight="1" thickBot="1" x14ac:dyDescent="0.3">
      <c r="A79" s="85"/>
      <c r="B79" s="86"/>
      <c r="C79" s="358">
        <f>SUM(C74:C78)</f>
        <v>0</v>
      </c>
      <c r="D79" s="358">
        <f t="shared" ref="D79:E79" si="20">SUM(D74:D78)</f>
        <v>0</v>
      </c>
      <c r="E79" s="358">
        <f t="shared" si="20"/>
        <v>0</v>
      </c>
      <c r="F79" s="359">
        <f>SUM(F74:F78)</f>
        <v>0</v>
      </c>
      <c r="H79" s="200"/>
      <c r="I79" s="201"/>
      <c r="J79" s="201"/>
      <c r="K79" s="201"/>
      <c r="M79" s="202"/>
      <c r="N79" s="202"/>
      <c r="O79" s="202"/>
    </row>
    <row r="80" spans="1:16" s="82" customFormat="1" ht="29.85" customHeight="1" thickTop="1" x14ac:dyDescent="0.25">
      <c r="A80" s="85"/>
      <c r="B80" s="86"/>
      <c r="C80" s="259"/>
      <c r="E80" s="248"/>
      <c r="F80" s="283" t="s">
        <v>142</v>
      </c>
      <c r="H80" s="200"/>
      <c r="I80" s="201"/>
      <c r="J80" s="201"/>
      <c r="K80" s="201"/>
      <c r="M80" s="202"/>
      <c r="N80" s="202"/>
      <c r="O80" s="202"/>
    </row>
    <row r="81" spans="1:26" s="82" customFormat="1" ht="15.75" customHeight="1" thickBot="1" x14ac:dyDescent="0.3">
      <c r="A81" s="76"/>
      <c r="B81" s="261"/>
      <c r="C81" s="270"/>
      <c r="D81" s="271"/>
      <c r="E81" s="272"/>
      <c r="F81" s="262"/>
      <c r="H81" s="200"/>
      <c r="I81" s="201"/>
      <c r="J81" s="201"/>
      <c r="K81" s="201"/>
      <c r="M81" s="202"/>
      <c r="N81" s="202"/>
      <c r="O81" s="202"/>
    </row>
    <row r="82" spans="1:26" s="82" customFormat="1" ht="15.75" customHeight="1" thickBot="1" x14ac:dyDescent="0.3">
      <c r="C82" s="259"/>
      <c r="D82" s="211"/>
      <c r="E82" s="248"/>
      <c r="H82" s="200"/>
      <c r="I82" s="201"/>
      <c r="J82" s="201"/>
      <c r="K82" s="201"/>
      <c r="M82" s="202"/>
      <c r="N82" s="202"/>
      <c r="O82" s="202"/>
    </row>
    <row r="83" spans="1:26" s="82" customFormat="1" ht="9" customHeight="1" x14ac:dyDescent="0.25">
      <c r="A83" s="263"/>
      <c r="B83" s="264"/>
      <c r="C83" s="274"/>
      <c r="D83" s="275"/>
      <c r="E83" s="276"/>
      <c r="F83" s="264"/>
      <c r="G83" s="264"/>
      <c r="H83" s="265"/>
      <c r="T83" s="201"/>
      <c r="U83" s="201"/>
      <c r="V83" s="201"/>
      <c r="W83" s="201"/>
      <c r="X83" s="201"/>
      <c r="Y83" s="201"/>
      <c r="Z83" s="201"/>
    </row>
    <row r="84" spans="1:26" ht="31.5" customHeight="1" x14ac:dyDescent="0.25">
      <c r="A84" s="527" t="s">
        <v>122</v>
      </c>
      <c r="B84" s="528"/>
      <c r="C84" s="528"/>
      <c r="D84" s="528"/>
      <c r="E84" s="528"/>
      <c r="F84" s="528"/>
      <c r="G84" s="528"/>
      <c r="H84" s="529"/>
      <c r="T84" s="44"/>
      <c r="U84" s="44"/>
      <c r="V84" s="44"/>
      <c r="W84" s="44"/>
      <c r="X84" s="44"/>
      <c r="Y84" s="44"/>
      <c r="Z84" s="44"/>
    </row>
    <row r="85" spans="1:26" ht="44.25" customHeight="1" x14ac:dyDescent="0.25">
      <c r="A85" s="489" t="s">
        <v>51</v>
      </c>
      <c r="B85" s="490"/>
      <c r="C85" s="490"/>
      <c r="D85" s="490"/>
      <c r="E85" s="490"/>
      <c r="F85" s="490"/>
      <c r="G85" s="490"/>
      <c r="H85" s="533"/>
      <c r="T85" s="44"/>
      <c r="U85" s="44"/>
      <c r="V85" s="44"/>
      <c r="W85" s="44"/>
      <c r="X85" s="44"/>
      <c r="Y85" s="44"/>
      <c r="Z85" s="44"/>
    </row>
    <row r="86" spans="1:26" x14ac:dyDescent="0.25">
      <c r="A86" s="203" t="s">
        <v>126</v>
      </c>
      <c r="B86" s="146"/>
      <c r="C86" s="86"/>
      <c r="D86" s="273"/>
      <c r="E86" s="273"/>
      <c r="F86" s="146"/>
      <c r="G86" s="146"/>
      <c r="H86" s="147"/>
      <c r="T86" s="44"/>
      <c r="U86" s="44"/>
      <c r="V86" s="44"/>
      <c r="W86" s="44"/>
      <c r="X86" s="44"/>
      <c r="Y86" s="44"/>
      <c r="Z86" s="44"/>
    </row>
    <row r="87" spans="1:26" x14ac:dyDescent="0.25">
      <c r="A87" s="191" t="s">
        <v>116</v>
      </c>
      <c r="B87" s="192"/>
      <c r="C87" s="192"/>
      <c r="D87" s="192"/>
      <c r="E87" s="192"/>
      <c r="F87" s="192"/>
      <c r="G87" s="192"/>
      <c r="H87" s="147"/>
      <c r="T87" s="44"/>
      <c r="U87" s="44"/>
      <c r="V87" s="44"/>
      <c r="W87" s="44"/>
      <c r="X87" s="44"/>
      <c r="Y87" s="44"/>
      <c r="Z87" s="44"/>
    </row>
    <row r="88" spans="1:26" x14ac:dyDescent="0.25">
      <c r="A88" s="193" t="s">
        <v>55</v>
      </c>
      <c r="B88" s="194"/>
      <c r="C88" s="194"/>
      <c r="D88" s="194"/>
      <c r="E88" s="194"/>
      <c r="F88" s="194"/>
      <c r="G88" s="194"/>
      <c r="H88" s="136"/>
      <c r="T88" s="44"/>
      <c r="U88" s="44"/>
      <c r="V88" s="44"/>
      <c r="W88" s="44"/>
      <c r="X88" s="44"/>
      <c r="Y88" s="44"/>
      <c r="Z88" s="44"/>
    </row>
    <row r="89" spans="1:26" x14ac:dyDescent="0.25">
      <c r="A89" s="193" t="s">
        <v>117</v>
      </c>
      <c r="B89" s="194"/>
      <c r="C89" s="194"/>
      <c r="D89" s="194"/>
      <c r="E89" s="194"/>
      <c r="F89" s="194"/>
      <c r="G89" s="194"/>
      <c r="H89" s="136"/>
      <c r="T89" s="44"/>
      <c r="U89" s="44"/>
      <c r="V89" s="44"/>
      <c r="W89" s="44"/>
      <c r="X89" s="44"/>
      <c r="Y89" s="44"/>
      <c r="Z89" s="44"/>
    </row>
    <row r="90" spans="1:26" ht="36.75" customHeight="1" x14ac:dyDescent="0.25">
      <c r="A90" s="527" t="s">
        <v>118</v>
      </c>
      <c r="B90" s="528"/>
      <c r="C90" s="528"/>
      <c r="D90" s="528"/>
      <c r="E90" s="528"/>
      <c r="F90" s="528"/>
      <c r="G90" s="528"/>
      <c r="H90" s="529"/>
      <c r="J90" s="197"/>
      <c r="K90" s="197"/>
      <c r="T90" s="44"/>
      <c r="U90" s="44"/>
      <c r="V90" s="44"/>
      <c r="W90" s="44"/>
      <c r="X90" s="44"/>
      <c r="Y90" s="44"/>
      <c r="Z90" s="44"/>
    </row>
    <row r="91" spans="1:26" x14ac:dyDescent="0.25">
      <c r="A91" s="193" t="s">
        <v>56</v>
      </c>
      <c r="B91" s="194"/>
      <c r="C91" s="194"/>
      <c r="D91" s="194"/>
      <c r="E91" s="194"/>
      <c r="F91" s="194"/>
      <c r="G91" s="194"/>
      <c r="H91" s="136"/>
      <c r="T91" s="44"/>
      <c r="U91" s="44"/>
      <c r="V91" s="44"/>
      <c r="W91" s="44"/>
      <c r="X91" s="44"/>
      <c r="Y91" s="44"/>
      <c r="Z91" s="44"/>
    </row>
    <row r="92" spans="1:26" ht="10.9" customHeight="1" thickBot="1" x14ac:dyDescent="0.3">
      <c r="A92" s="104"/>
      <c r="B92" s="105"/>
      <c r="C92" s="105"/>
      <c r="D92" s="105"/>
      <c r="E92" s="105"/>
      <c r="F92" s="105"/>
      <c r="G92" s="105"/>
      <c r="H92" s="106"/>
      <c r="M92" s="56"/>
      <c r="O92" s="56"/>
      <c r="U92" s="44"/>
      <c r="V92" s="44"/>
      <c r="W92" s="44"/>
      <c r="X92" s="44"/>
      <c r="Y92" s="44"/>
    </row>
    <row r="93" spans="1:26" ht="10.9" customHeight="1" thickBot="1" x14ac:dyDescent="0.3">
      <c r="A93" s="40"/>
      <c r="B93" s="40"/>
      <c r="C93" s="40"/>
      <c r="D93" s="40"/>
      <c r="E93" s="40"/>
      <c r="F93" s="40"/>
      <c r="G93" s="40"/>
      <c r="H93" s="40"/>
      <c r="M93" s="56"/>
      <c r="O93" s="56"/>
      <c r="U93" s="44"/>
      <c r="V93" s="44"/>
      <c r="W93" s="44"/>
      <c r="X93" s="44"/>
      <c r="Y93" s="44"/>
    </row>
    <row r="94" spans="1:26" ht="15" customHeight="1" x14ac:dyDescent="0.25">
      <c r="A94" s="518" t="s">
        <v>123</v>
      </c>
      <c r="B94" s="519"/>
      <c r="C94" s="519"/>
      <c r="D94" s="519"/>
      <c r="E94" s="519"/>
      <c r="F94" s="519"/>
      <c r="G94" s="519"/>
      <c r="H94" s="520"/>
      <c r="M94" s="56"/>
      <c r="N94" s="56"/>
      <c r="O94" s="56"/>
      <c r="U94" s="44"/>
      <c r="V94" s="44"/>
      <c r="W94" s="44"/>
      <c r="X94" s="44"/>
      <c r="Y94" s="44"/>
      <c r="Z94" s="73"/>
    </row>
    <row r="95" spans="1:26" ht="15.75" thickBot="1" x14ac:dyDescent="0.3">
      <c r="A95" s="521"/>
      <c r="B95" s="522"/>
      <c r="C95" s="522"/>
      <c r="D95" s="522"/>
      <c r="E95" s="522"/>
      <c r="F95" s="522"/>
      <c r="G95" s="522"/>
      <c r="H95" s="523"/>
      <c r="M95" s="56"/>
      <c r="N95" s="56"/>
      <c r="O95" s="56"/>
      <c r="U95" s="44"/>
      <c r="V95" s="44"/>
      <c r="W95" s="44"/>
      <c r="X95" s="44"/>
      <c r="Y95" s="44"/>
      <c r="Z95" s="73"/>
    </row>
    <row r="96" spans="1:26" ht="10.9" customHeight="1" thickBot="1" x14ac:dyDescent="0.3">
      <c r="A96" s="40"/>
      <c r="B96" s="40"/>
      <c r="C96" s="40"/>
      <c r="D96" s="40"/>
      <c r="E96" s="40"/>
      <c r="F96" s="40"/>
      <c r="G96" s="40"/>
      <c r="H96" s="40"/>
      <c r="M96" s="56"/>
      <c r="O96" s="56"/>
      <c r="U96" s="44"/>
      <c r="V96" s="44"/>
      <c r="W96" s="44"/>
      <c r="X96" s="44"/>
      <c r="Y96" s="44"/>
    </row>
    <row r="97" spans="1:26" ht="16.5" customHeight="1" x14ac:dyDescent="0.25">
      <c r="A97" s="485" t="s">
        <v>143</v>
      </c>
      <c r="B97" s="486"/>
      <c r="C97" s="486"/>
      <c r="D97" s="486"/>
      <c r="E97" s="486"/>
      <c r="F97" s="486"/>
      <c r="G97" s="486"/>
      <c r="H97" s="487"/>
      <c r="M97" s="56"/>
      <c r="O97" s="56"/>
      <c r="U97" s="44"/>
      <c r="V97" s="44"/>
      <c r="W97" s="44"/>
      <c r="X97" s="44"/>
      <c r="Y97" s="44"/>
    </row>
    <row r="98" spans="1:26" ht="18" customHeight="1" thickBot="1" x14ac:dyDescent="0.3">
      <c r="A98" s="474"/>
      <c r="B98" s="475"/>
      <c r="C98" s="475"/>
      <c r="D98" s="475"/>
      <c r="E98" s="475"/>
      <c r="F98" s="475"/>
      <c r="G98" s="475"/>
      <c r="H98" s="488"/>
      <c r="M98" s="56"/>
      <c r="O98" s="56"/>
      <c r="U98" s="44"/>
      <c r="V98" s="44"/>
      <c r="W98" s="44"/>
      <c r="X98" s="44"/>
      <c r="Y98" s="44"/>
    </row>
    <row r="99" spans="1:26" ht="10.9" customHeight="1" thickBot="1" x14ac:dyDescent="0.3">
      <c r="A99" s="40"/>
      <c r="B99" s="40"/>
      <c r="C99" s="40"/>
      <c r="D99" s="40"/>
      <c r="E99" s="40"/>
      <c r="F99" s="40"/>
      <c r="G99" s="40"/>
      <c r="H99" s="40"/>
      <c r="M99" s="56"/>
      <c r="O99" s="56"/>
      <c r="U99" s="44"/>
      <c r="V99" s="44"/>
      <c r="W99" s="44"/>
      <c r="X99" s="44"/>
      <c r="Y99" s="44"/>
    </row>
    <row r="100" spans="1:26" ht="30.75" customHeight="1" x14ac:dyDescent="0.25">
      <c r="A100" s="485" t="s">
        <v>135</v>
      </c>
      <c r="B100" s="486"/>
      <c r="C100" s="486"/>
      <c r="D100" s="486"/>
      <c r="E100" s="486"/>
      <c r="F100" s="486"/>
      <c r="G100" s="486"/>
      <c r="H100" s="487"/>
      <c r="M100" s="56"/>
      <c r="O100" s="56"/>
      <c r="U100" s="44"/>
      <c r="V100" s="44"/>
      <c r="W100" s="44"/>
      <c r="X100" s="44"/>
      <c r="Y100" s="44"/>
    </row>
    <row r="101" spans="1:26" ht="15" customHeight="1" thickBot="1" x14ac:dyDescent="0.3">
      <c r="A101" s="474"/>
      <c r="B101" s="475"/>
      <c r="C101" s="475"/>
      <c r="D101" s="475"/>
      <c r="E101" s="475"/>
      <c r="F101" s="475"/>
      <c r="G101" s="475"/>
      <c r="H101" s="488"/>
      <c r="M101" s="56"/>
      <c r="O101" s="56"/>
      <c r="U101" s="44"/>
      <c r="V101" s="44"/>
      <c r="W101" s="44"/>
      <c r="X101" s="44"/>
      <c r="Y101" s="44"/>
    </row>
    <row r="102" spans="1:26" ht="15.75" thickBot="1" x14ac:dyDescent="0.3">
      <c r="A102" s="18"/>
      <c r="B102" s="18"/>
      <c r="C102" s="18"/>
      <c r="D102" s="18"/>
      <c r="E102" s="18"/>
      <c r="F102" s="18"/>
      <c r="G102" s="18"/>
      <c r="H102" s="72"/>
      <c r="M102" s="56"/>
      <c r="N102" s="56"/>
      <c r="O102" s="56"/>
      <c r="U102" s="44"/>
      <c r="V102" s="44"/>
      <c r="W102" s="44"/>
      <c r="X102" s="44"/>
      <c r="Y102" s="44"/>
      <c r="Z102" s="73"/>
    </row>
    <row r="103" spans="1:26" ht="15" customHeight="1" x14ac:dyDescent="0.25">
      <c r="A103" s="524" t="s">
        <v>134</v>
      </c>
      <c r="B103" s="525"/>
      <c r="C103" s="525"/>
      <c r="D103" s="525"/>
      <c r="E103" s="525"/>
      <c r="F103" s="525"/>
      <c r="G103" s="525"/>
      <c r="H103" s="526"/>
      <c r="I103" s="31"/>
      <c r="M103" s="56"/>
      <c r="N103" s="56"/>
      <c r="O103" s="56"/>
      <c r="U103" s="44"/>
      <c r="V103" s="44"/>
      <c r="W103" s="44"/>
      <c r="X103" s="44"/>
      <c r="Y103" s="44"/>
      <c r="Z103" s="73"/>
    </row>
    <row r="104" spans="1:26" x14ac:dyDescent="0.25">
      <c r="A104" s="527"/>
      <c r="B104" s="528"/>
      <c r="C104" s="528"/>
      <c r="D104" s="528"/>
      <c r="E104" s="528"/>
      <c r="F104" s="528"/>
      <c r="G104" s="528"/>
      <c r="H104" s="529"/>
      <c r="M104" s="56"/>
      <c r="N104" s="56"/>
      <c r="O104" s="56"/>
      <c r="U104" s="44"/>
      <c r="V104" s="44"/>
      <c r="W104" s="44"/>
      <c r="X104" s="44"/>
      <c r="Y104" s="44"/>
      <c r="Z104" s="73"/>
    </row>
    <row r="105" spans="1:26" x14ac:dyDescent="0.25">
      <c r="A105" s="527"/>
      <c r="B105" s="528"/>
      <c r="C105" s="528"/>
      <c r="D105" s="528"/>
      <c r="E105" s="528"/>
      <c r="F105" s="528"/>
      <c r="G105" s="528"/>
      <c r="H105" s="529"/>
      <c r="M105" s="56"/>
      <c r="N105" s="56"/>
      <c r="O105" s="56"/>
      <c r="U105" s="44"/>
      <c r="V105" s="44"/>
      <c r="W105" s="44"/>
      <c r="X105" s="44"/>
      <c r="Y105" s="44"/>
      <c r="Z105" s="73"/>
    </row>
    <row r="106" spans="1:26" ht="16.5" customHeight="1" thickBot="1" x14ac:dyDescent="0.3">
      <c r="A106" s="530"/>
      <c r="B106" s="531"/>
      <c r="C106" s="531"/>
      <c r="D106" s="531"/>
      <c r="E106" s="531"/>
      <c r="F106" s="531"/>
      <c r="G106" s="531"/>
      <c r="H106" s="532"/>
      <c r="Y106" s="31"/>
      <c r="Z106" s="31"/>
    </row>
    <row r="107" spans="1:26" ht="14.25" customHeight="1" thickBot="1" x14ac:dyDescent="0.3">
      <c r="A107" s="148"/>
      <c r="B107" s="148"/>
      <c r="C107" s="148"/>
      <c r="D107" s="148"/>
      <c r="E107" s="148"/>
      <c r="F107" s="148"/>
      <c r="G107" s="148"/>
      <c r="H107" s="148"/>
      <c r="Y107" s="31"/>
      <c r="Z107" s="31"/>
    </row>
    <row r="108" spans="1:26" ht="20.100000000000001" customHeight="1" x14ac:dyDescent="0.25">
      <c r="A108" s="543" t="s">
        <v>147</v>
      </c>
      <c r="B108" s="544"/>
      <c r="C108" s="544"/>
      <c r="D108" s="544"/>
      <c r="E108" s="544"/>
      <c r="F108" s="544"/>
      <c r="G108" s="544"/>
      <c r="H108" s="545"/>
      <c r="Y108" s="31"/>
      <c r="Z108" s="31"/>
    </row>
    <row r="109" spans="1:26" ht="20.100000000000001" customHeight="1" x14ac:dyDescent="0.25">
      <c r="A109" s="546"/>
      <c r="B109" s="547"/>
      <c r="C109" s="547"/>
      <c r="D109" s="547"/>
      <c r="E109" s="547"/>
      <c r="F109" s="547"/>
      <c r="G109" s="547"/>
      <c r="H109" s="548"/>
      <c r="Y109" s="31"/>
      <c r="Z109" s="31"/>
    </row>
    <row r="110" spans="1:26" ht="9" customHeight="1" thickBot="1" x14ac:dyDescent="0.3">
      <c r="A110" s="549"/>
      <c r="B110" s="550"/>
      <c r="C110" s="550"/>
      <c r="D110" s="550"/>
      <c r="E110" s="550"/>
      <c r="F110" s="550"/>
      <c r="G110" s="550"/>
      <c r="H110" s="551"/>
    </row>
    <row r="111" spans="1:26" ht="15.75" thickBot="1" x14ac:dyDescent="0.3">
      <c r="O111" s="82"/>
      <c r="P111" s="82"/>
      <c r="Q111" s="82"/>
      <c r="R111" s="82"/>
      <c r="S111" s="82"/>
    </row>
    <row r="112" spans="1:26" ht="15.75" thickBot="1" x14ac:dyDescent="0.3">
      <c r="A112" s="563" t="s">
        <v>222</v>
      </c>
      <c r="B112" s="564"/>
      <c r="C112" s="564"/>
      <c r="D112" s="564"/>
      <c r="E112" s="564"/>
      <c r="F112" s="564"/>
      <c r="G112" s="564"/>
      <c r="H112" s="565"/>
      <c r="O112" s="82"/>
      <c r="P112" s="82"/>
      <c r="Q112" s="82"/>
      <c r="R112" s="82"/>
      <c r="S112" s="82"/>
    </row>
    <row r="113" spans="1:24" ht="15.75" thickBot="1" x14ac:dyDescent="0.3">
      <c r="O113" s="82"/>
      <c r="P113" s="82"/>
      <c r="Q113" s="82"/>
      <c r="R113" s="82"/>
      <c r="S113" s="82"/>
    </row>
    <row r="114" spans="1:24" ht="14.25" customHeight="1" x14ac:dyDescent="0.25">
      <c r="A114" s="478" t="s">
        <v>245</v>
      </c>
      <c r="B114" s="479"/>
      <c r="C114" s="479"/>
      <c r="D114" s="479"/>
      <c r="E114" s="479"/>
      <c r="F114" s="479"/>
      <c r="G114" s="479"/>
      <c r="H114" s="480"/>
      <c r="O114" s="82"/>
      <c r="P114" s="82"/>
      <c r="Q114" s="82"/>
      <c r="R114" s="82"/>
      <c r="S114" s="82"/>
    </row>
    <row r="115" spans="1:24" ht="15.75" thickBot="1" x14ac:dyDescent="0.3">
      <c r="A115" s="481"/>
      <c r="B115" s="482"/>
      <c r="C115" s="482"/>
      <c r="D115" s="482"/>
      <c r="E115" s="482"/>
      <c r="F115" s="482"/>
      <c r="G115" s="482"/>
      <c r="H115" s="483"/>
      <c r="O115" s="82"/>
      <c r="P115" s="82"/>
      <c r="Q115" s="82"/>
      <c r="R115" s="82"/>
      <c r="S115" s="82"/>
    </row>
    <row r="116" spans="1:24" ht="15.75" thickBot="1" x14ac:dyDescent="0.3">
      <c r="O116" s="82"/>
      <c r="P116" s="82"/>
      <c r="Q116" s="82"/>
      <c r="R116" s="82"/>
      <c r="S116" s="82"/>
    </row>
    <row r="117" spans="1:24" s="6" customFormat="1" ht="15" customHeight="1" x14ac:dyDescent="0.25">
      <c r="A117" s="554" t="s">
        <v>255</v>
      </c>
      <c r="B117" s="555"/>
      <c r="C117" s="555"/>
      <c r="D117" s="555"/>
      <c r="E117" s="555"/>
      <c r="F117" s="555"/>
      <c r="G117" s="555"/>
      <c r="H117" s="556"/>
      <c r="I117" s="286"/>
      <c r="J117" s="286"/>
      <c r="K117" s="286"/>
      <c r="L117" s="286"/>
      <c r="M117" s="286"/>
      <c r="N117" s="286"/>
      <c r="O117" s="102"/>
    </row>
    <row r="118" spans="1:24" s="6" customFormat="1" x14ac:dyDescent="0.25">
      <c r="A118" s="557"/>
      <c r="B118" s="558"/>
      <c r="C118" s="558"/>
      <c r="D118" s="558"/>
      <c r="E118" s="558"/>
      <c r="F118" s="558"/>
      <c r="G118" s="558"/>
      <c r="H118" s="559"/>
      <c r="I118" s="286"/>
      <c r="J118" s="286"/>
      <c r="K118" s="286"/>
      <c r="L118" s="286"/>
      <c r="M118" s="286"/>
      <c r="N118" s="286"/>
    </row>
    <row r="119" spans="1:24" s="6" customFormat="1" x14ac:dyDescent="0.25">
      <c r="A119" s="557"/>
      <c r="B119" s="558"/>
      <c r="C119" s="558"/>
      <c r="D119" s="558"/>
      <c r="E119" s="558"/>
      <c r="F119" s="558"/>
      <c r="G119" s="558"/>
      <c r="H119" s="559"/>
      <c r="I119" s="286"/>
      <c r="J119" s="286"/>
      <c r="K119" s="286"/>
      <c r="L119" s="286"/>
      <c r="M119" s="286"/>
      <c r="N119" s="286"/>
    </row>
    <row r="120" spans="1:24" s="6" customFormat="1" ht="50.25" customHeight="1" thickBot="1" x14ac:dyDescent="0.3">
      <c r="A120" s="560"/>
      <c r="B120" s="561"/>
      <c r="C120" s="561"/>
      <c r="D120" s="561"/>
      <c r="E120" s="561"/>
      <c r="F120" s="561"/>
      <c r="G120" s="561"/>
      <c r="H120" s="562"/>
      <c r="I120" s="286"/>
      <c r="J120" s="286"/>
      <c r="K120" s="286"/>
      <c r="L120" s="286"/>
      <c r="M120" s="286"/>
      <c r="N120" s="286"/>
    </row>
    <row r="121" spans="1:24" s="6" customFormat="1" ht="12.75" customHeight="1" thickBot="1" x14ac:dyDescent="0.3">
      <c r="A121" s="377"/>
      <c r="B121" s="377"/>
      <c r="C121" s="377"/>
      <c r="D121" s="377"/>
      <c r="E121" s="377"/>
      <c r="F121" s="377"/>
      <c r="G121" s="377"/>
      <c r="H121" s="377"/>
      <c r="I121" s="286"/>
      <c r="J121" s="286"/>
      <c r="K121" s="286"/>
      <c r="L121" s="286"/>
      <c r="M121" s="286"/>
      <c r="N121" s="286"/>
    </row>
    <row r="122" spans="1:24" s="18" customFormat="1" ht="54" customHeight="1" thickBot="1" x14ac:dyDescent="0.3">
      <c r="A122" s="540" t="s">
        <v>236</v>
      </c>
      <c r="B122" s="541"/>
      <c r="C122" s="541"/>
      <c r="D122" s="541"/>
      <c r="E122" s="541"/>
      <c r="F122" s="541"/>
      <c r="G122" s="541"/>
      <c r="H122" s="542"/>
      <c r="I122" s="184"/>
      <c r="J122" s="184"/>
      <c r="K122" s="184"/>
      <c r="L122" s="184"/>
      <c r="M122" s="184"/>
      <c r="N122" s="184"/>
      <c r="P122" s="42"/>
      <c r="Q122" s="86"/>
      <c r="R122" s="86"/>
      <c r="S122" s="86"/>
    </row>
    <row r="123" spans="1:24" ht="15.75" thickBot="1" x14ac:dyDescent="0.3">
      <c r="O123" s="82"/>
      <c r="P123" s="82"/>
      <c r="Q123" s="82"/>
      <c r="R123" s="82"/>
      <c r="S123" s="82"/>
    </row>
    <row r="124" spans="1:24" s="2" customFormat="1" ht="24.75" customHeight="1" x14ac:dyDescent="0.35">
      <c r="A124" s="467" t="s">
        <v>91</v>
      </c>
      <c r="B124" s="468"/>
      <c r="C124" s="468"/>
      <c r="D124" s="468"/>
      <c r="E124" s="468"/>
      <c r="F124" s="468"/>
      <c r="G124" s="468"/>
      <c r="H124" s="178"/>
      <c r="I124" s="88"/>
      <c r="J124" s="63"/>
      <c r="K124" s="63"/>
      <c r="L124" s="63"/>
      <c r="M124" s="63"/>
      <c r="N124" s="65"/>
      <c r="O124" s="63"/>
      <c r="P124" s="61"/>
      <c r="Q124" s="63"/>
      <c r="R124" s="63"/>
      <c r="S124" s="63"/>
      <c r="T124" s="63"/>
      <c r="U124" s="63"/>
      <c r="V124" s="63"/>
      <c r="W124" s="61"/>
      <c r="X124" s="61"/>
    </row>
    <row r="125" spans="1:24" s="2" customFormat="1" ht="17.25" customHeight="1" x14ac:dyDescent="0.3">
      <c r="A125" s="179" t="s">
        <v>41</v>
      </c>
      <c r="B125" s="180" t="s">
        <v>40</v>
      </c>
      <c r="C125" s="181"/>
      <c r="D125" s="180"/>
      <c r="E125" s="181"/>
      <c r="F125" s="181"/>
      <c r="G125" s="181"/>
      <c r="H125" s="183"/>
      <c r="I125" s="61"/>
      <c r="J125" s="61"/>
      <c r="K125" s="61"/>
      <c r="L125" s="61"/>
      <c r="M125" s="61"/>
      <c r="N125" s="61"/>
      <c r="O125" s="61"/>
      <c r="P125" s="61"/>
      <c r="Q125" s="61"/>
      <c r="R125" s="61"/>
      <c r="S125" s="61"/>
      <c r="T125" s="61"/>
      <c r="U125" s="61"/>
      <c r="V125" s="61"/>
      <c r="W125" s="61"/>
      <c r="X125" s="61"/>
    </row>
    <row r="126" spans="1:24" s="2" customFormat="1" ht="17.25" customHeight="1" x14ac:dyDescent="0.3">
      <c r="A126" s="179"/>
      <c r="B126" s="180" t="s">
        <v>86</v>
      </c>
      <c r="C126" s="181"/>
      <c r="D126" s="180"/>
      <c r="E126" s="181"/>
      <c r="F126" s="181"/>
      <c r="G126" s="181"/>
      <c r="H126" s="183"/>
      <c r="I126" s="61"/>
      <c r="J126" s="61"/>
      <c r="K126" s="61"/>
      <c r="L126" s="61"/>
      <c r="M126" s="61"/>
      <c r="N126" s="61"/>
      <c r="O126" s="61"/>
      <c r="P126" s="61"/>
      <c r="Q126" s="61"/>
      <c r="R126" s="61"/>
      <c r="S126" s="61"/>
      <c r="T126" s="61"/>
      <c r="U126" s="61"/>
      <c r="V126" s="61"/>
      <c r="W126" s="61"/>
      <c r="X126" s="61"/>
    </row>
    <row r="127" spans="1:24" ht="30.75" customHeight="1" thickBot="1" x14ac:dyDescent="0.4">
      <c r="A127" s="451" t="s">
        <v>85</v>
      </c>
      <c r="B127" s="452"/>
      <c r="C127" s="452"/>
      <c r="D127" s="452"/>
      <c r="E127" s="452"/>
      <c r="F127" s="452"/>
      <c r="G127" s="452"/>
      <c r="H127" s="453"/>
      <c r="I127" s="88"/>
      <c r="J127" s="88"/>
      <c r="K127" s="88"/>
      <c r="L127" s="88"/>
      <c r="M127" s="88"/>
      <c r="N127" s="88"/>
      <c r="O127" s="88"/>
      <c r="P127" s="88"/>
      <c r="Q127" s="88"/>
      <c r="R127" s="88"/>
      <c r="S127" s="88"/>
      <c r="T127" s="88"/>
      <c r="U127" s="88"/>
      <c r="V127" s="88"/>
      <c r="W127" s="82"/>
      <c r="X127" s="82"/>
    </row>
    <row r="128" spans="1:24" ht="6" customHeight="1" x14ac:dyDescent="0.25">
      <c r="P128" s="18"/>
    </row>
  </sheetData>
  <sheetProtection algorithmName="SHA-512" hashValue="MSSmelR9M88das6JT5TeEqgjGvBRMhY79fZDFV3Q7qYCYyjm7lJpsBvYSj2D2zlMl1nOoaz2M6ecYBytxRQ9fg==" saltValue="98/9EwDXUrhLVRNLu9yjqg==" spinCount="100000" sheet="1" formatColumns="0" formatRows="0"/>
  <protectedRanges>
    <protectedRange sqref="G33:G50 I33:I50 A58:C63 A74:C78 E74:E78 T33:X50" name="Range2"/>
    <protectedRange sqref="A33:D50" name="Range1"/>
  </protectedRanges>
  <mergeCells count="29">
    <mergeCell ref="A90:H90"/>
    <mergeCell ref="A108:H110"/>
    <mergeCell ref="E72:F72"/>
    <mergeCell ref="A117:H120"/>
    <mergeCell ref="A112:H112"/>
    <mergeCell ref="C72:D72"/>
    <mergeCell ref="A84:H84"/>
    <mergeCell ref="A85:H85"/>
    <mergeCell ref="C56:D56"/>
    <mergeCell ref="C55:E55"/>
    <mergeCell ref="A55:B55"/>
    <mergeCell ref="A124:G124"/>
    <mergeCell ref="A127:H127"/>
    <mergeCell ref="A94:H95"/>
    <mergeCell ref="A97:H98"/>
    <mergeCell ref="A100:H101"/>
    <mergeCell ref="A103:H106"/>
    <mergeCell ref="A114:H115"/>
    <mergeCell ref="A122:H122"/>
    <mergeCell ref="AA30:AB30"/>
    <mergeCell ref="N56:O56"/>
    <mergeCell ref="A30:C30"/>
    <mergeCell ref="A10:H11"/>
    <mergeCell ref="N30:Q30"/>
    <mergeCell ref="D29:P29"/>
    <mergeCell ref="T30:Z30"/>
    <mergeCell ref="R30:S30"/>
    <mergeCell ref="I30:M30"/>
    <mergeCell ref="D30:H30"/>
  </mergeCells>
  <dataValidations count="1">
    <dataValidation type="list" allowBlank="1" showInputMessage="1" showErrorMessage="1" sqref="C33:C50" xr:uid="{2CB4DBF1-037E-42F7-BC08-EB41BE22189A}">
      <formula1>"H, S, O"</formula1>
    </dataValidation>
  </dataValidations>
  <hyperlinks>
    <hyperlink ref="B125" r:id="rId1" display="at aicpa.org/sba." xr:uid="{65E2D415-1DDC-46EC-B004-818DE1AFAB3E}"/>
    <hyperlink ref="B126" r:id="rId2" display="The SBA forgiveness application is online here:" xr:uid="{54A2192A-BBE3-446A-9B9D-B1B99C6537B3}"/>
  </hyperlinks>
  <pageMargins left="0.7" right="0.7" top="0.75" bottom="0.75" header="0.3" footer="0.3"/>
  <pageSetup scale="41"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50FE-C1EE-4F6D-A40D-B27A9A63C5B9}">
  <sheetPr>
    <pageSetUpPr fitToPage="1"/>
  </sheetPr>
  <dimension ref="A1:W69"/>
  <sheetViews>
    <sheetView topLeftCell="A7" workbookViewId="0">
      <selection activeCell="N38" sqref="N38"/>
    </sheetView>
  </sheetViews>
  <sheetFormatPr defaultRowHeight="15" x14ac:dyDescent="0.25"/>
  <cols>
    <col min="12" max="12" width="13.7109375" customWidth="1"/>
    <col min="13" max="13" width="11.5703125" customWidth="1"/>
    <col min="14" max="14" width="35.7109375" customWidth="1"/>
    <col min="15" max="15" width="4.7109375" customWidth="1"/>
    <col min="16" max="16" width="32.140625" customWidth="1"/>
    <col min="17" max="17" width="4.28515625" customWidth="1"/>
    <col min="18" max="18" width="13.7109375" customWidth="1"/>
  </cols>
  <sheetData>
    <row r="1" spans="1:19" ht="21" x14ac:dyDescent="0.35">
      <c r="A1" s="19" t="s">
        <v>2</v>
      </c>
      <c r="B1" s="81"/>
      <c r="C1" s="81"/>
      <c r="D1" s="61"/>
    </row>
    <row r="2" spans="1:19" ht="21" x14ac:dyDescent="0.35">
      <c r="A2" s="19" t="s">
        <v>1</v>
      </c>
      <c r="B2" s="81"/>
      <c r="C2" s="81"/>
      <c r="D2" s="82"/>
    </row>
    <row r="3" spans="1:19" ht="21" x14ac:dyDescent="0.35">
      <c r="A3" s="5" t="s">
        <v>155</v>
      </c>
      <c r="B3" s="81"/>
      <c r="C3" s="82"/>
      <c r="D3" s="82"/>
      <c r="Q3" s="18"/>
    </row>
    <row r="4" spans="1:19" s="81" customFormat="1" x14ac:dyDescent="0.25">
      <c r="P4" s="82"/>
      <c r="Q4" s="82"/>
      <c r="R4" s="82"/>
      <c r="S4" s="82"/>
    </row>
    <row r="5" spans="1:19" s="81" customFormat="1" ht="18.75" x14ac:dyDescent="0.3">
      <c r="A5" s="60" t="s">
        <v>158</v>
      </c>
      <c r="B5" s="60"/>
      <c r="C5" s="206"/>
      <c r="D5" s="206"/>
      <c r="E5" s="206"/>
      <c r="F5" s="206"/>
      <c r="G5" s="206"/>
    </row>
    <row r="6" spans="1:19" s="81" customFormat="1" ht="18.75" x14ac:dyDescent="0.3">
      <c r="A6" s="185" t="s">
        <v>164</v>
      </c>
      <c r="B6" s="92"/>
      <c r="C6" s="186"/>
      <c r="D6" s="186"/>
      <c r="E6" s="186"/>
      <c r="F6" s="186"/>
      <c r="G6" s="186"/>
      <c r="I6" s="82"/>
      <c r="J6" s="82"/>
      <c r="K6" s="82"/>
      <c r="L6" s="82"/>
      <c r="M6" s="82"/>
      <c r="N6" s="82"/>
    </row>
    <row r="7" spans="1:19" s="81" customFormat="1" x14ac:dyDescent="0.25">
      <c r="I7" s="82"/>
      <c r="J7" s="82"/>
      <c r="K7" s="82"/>
      <c r="L7" s="82"/>
      <c r="M7" s="82"/>
      <c r="N7" s="82"/>
    </row>
    <row r="8" spans="1:19" s="81" customFormat="1" ht="18.75" x14ac:dyDescent="0.3">
      <c r="A8" s="20" t="s">
        <v>21</v>
      </c>
      <c r="I8" s="86"/>
      <c r="J8" s="82"/>
      <c r="K8" s="82"/>
      <c r="L8" s="82"/>
      <c r="M8" s="82"/>
      <c r="N8" s="366"/>
      <c r="O8" s="82"/>
      <c r="P8" s="82"/>
      <c r="Q8" s="82"/>
    </row>
    <row r="9" spans="1:19" x14ac:dyDescent="0.25">
      <c r="A9" s="6" t="s">
        <v>169</v>
      </c>
    </row>
    <row r="10" spans="1:19" s="81" customFormat="1" ht="28.5" customHeight="1" x14ac:dyDescent="0.25">
      <c r="A10" s="6"/>
      <c r="B10" s="566" t="s">
        <v>261</v>
      </c>
      <c r="C10" s="566"/>
      <c r="D10" s="566"/>
      <c r="E10" s="566"/>
      <c r="F10" s="566"/>
      <c r="G10" s="566"/>
      <c r="H10" s="566"/>
      <c r="I10" s="566"/>
      <c r="J10" s="566"/>
      <c r="K10" s="566"/>
      <c r="L10" s="566"/>
      <c r="M10" s="566"/>
      <c r="N10" s="566"/>
      <c r="O10" s="566"/>
      <c r="P10" s="566"/>
      <c r="Q10" s="566"/>
      <c r="R10" s="566"/>
    </row>
    <row r="11" spans="1:19" s="81" customFormat="1" ht="15.75" thickBot="1" x14ac:dyDescent="0.3">
      <c r="A11" s="6"/>
    </row>
    <row r="12" spans="1:19" s="81" customFormat="1" ht="54.95" customHeight="1" x14ac:dyDescent="0.25">
      <c r="A12" s="575" t="s">
        <v>207</v>
      </c>
      <c r="B12" s="576"/>
      <c r="C12" s="576"/>
      <c r="D12" s="576"/>
      <c r="E12" s="576"/>
      <c r="F12" s="576"/>
      <c r="G12" s="576"/>
      <c r="H12" s="576"/>
      <c r="I12" s="576"/>
      <c r="J12" s="576"/>
      <c r="K12" s="576"/>
      <c r="L12" s="576"/>
      <c r="M12" s="576"/>
      <c r="N12" s="349" t="s">
        <v>209</v>
      </c>
      <c r="O12" s="350"/>
      <c r="P12" s="349" t="s">
        <v>210</v>
      </c>
      <c r="Q12" s="300"/>
      <c r="R12" s="300"/>
      <c r="S12" s="32"/>
    </row>
    <row r="13" spans="1:19" s="81" customFormat="1" ht="15" customHeight="1" x14ac:dyDescent="0.25">
      <c r="A13" s="33"/>
      <c r="B13" s="340" t="s">
        <v>211</v>
      </c>
      <c r="C13" s="371"/>
      <c r="D13" s="371"/>
      <c r="E13" s="371"/>
      <c r="F13" s="371"/>
      <c r="G13" s="371"/>
      <c r="H13" s="371"/>
      <c r="I13" s="371"/>
      <c r="J13" s="371"/>
      <c r="K13" s="371"/>
      <c r="L13" s="371"/>
      <c r="M13" s="371"/>
      <c r="N13" s="348"/>
      <c r="O13" s="351"/>
      <c r="P13" s="348"/>
      <c r="Q13" s="18"/>
      <c r="R13" s="18"/>
      <c r="S13" s="34"/>
    </row>
    <row r="14" spans="1:19" s="81" customFormat="1" ht="15" customHeight="1" x14ac:dyDescent="0.25">
      <c r="A14" s="33"/>
      <c r="B14" s="340"/>
      <c r="C14" s="376"/>
      <c r="D14" s="376"/>
      <c r="E14" s="376"/>
      <c r="F14" s="376"/>
      <c r="G14" s="376"/>
      <c r="H14" s="376"/>
      <c r="I14" s="376"/>
      <c r="J14" s="376"/>
      <c r="K14" s="376"/>
      <c r="L14" s="376"/>
      <c r="M14" s="376"/>
      <c r="N14" s="348"/>
      <c r="O14" s="351"/>
      <c r="P14" s="348"/>
      <c r="Q14" s="18"/>
      <c r="R14" s="18"/>
      <c r="S14" s="34"/>
    </row>
    <row r="15" spans="1:19" s="81" customFormat="1" x14ac:dyDescent="0.25">
      <c r="A15" s="345" t="s">
        <v>262</v>
      </c>
      <c r="B15" s="346"/>
      <c r="C15" s="346"/>
      <c r="D15" s="346"/>
      <c r="E15" s="346"/>
      <c r="F15" s="346"/>
      <c r="G15" s="346"/>
      <c r="H15" s="346"/>
      <c r="I15" s="346"/>
      <c r="J15" s="346"/>
      <c r="K15" s="346"/>
      <c r="L15" s="346"/>
      <c r="M15" s="353" t="s">
        <v>206</v>
      </c>
      <c r="N15" s="347"/>
      <c r="O15" s="371"/>
      <c r="P15" s="229"/>
      <c r="Q15" s="18"/>
      <c r="R15" s="18"/>
      <c r="S15" s="34"/>
    </row>
    <row r="16" spans="1:19" x14ac:dyDescent="0.25">
      <c r="A16" s="33"/>
      <c r="B16" s="18"/>
      <c r="C16" s="18"/>
      <c r="D16" s="18"/>
      <c r="E16" s="18"/>
      <c r="F16" s="18"/>
      <c r="G16" s="18"/>
      <c r="H16" s="18"/>
      <c r="I16" s="18"/>
      <c r="J16" s="18"/>
      <c r="K16" s="18"/>
      <c r="L16" s="18"/>
      <c r="M16" s="72"/>
      <c r="N16" s="329"/>
      <c r="O16" s="18"/>
      <c r="P16" s="18"/>
      <c r="Q16" s="18"/>
      <c r="R16" s="18"/>
      <c r="S16" s="34"/>
    </row>
    <row r="17" spans="1:22" s="81" customFormat="1" x14ac:dyDescent="0.25">
      <c r="A17" s="368" t="s">
        <v>223</v>
      </c>
      <c r="B17" s="18"/>
      <c r="C17" s="18"/>
      <c r="D17" s="18"/>
      <c r="E17" s="18"/>
      <c r="F17" s="18"/>
      <c r="G17" s="18"/>
      <c r="H17" s="18"/>
      <c r="I17" s="18"/>
      <c r="J17" s="18"/>
      <c r="K17" s="18"/>
      <c r="L17" s="18"/>
      <c r="M17" s="72"/>
      <c r="N17" s="329"/>
      <c r="O17" s="18"/>
      <c r="P17" s="18"/>
      <c r="Q17" s="18"/>
      <c r="R17" s="18"/>
      <c r="S17" s="34"/>
    </row>
    <row r="18" spans="1:22" x14ac:dyDescent="0.25">
      <c r="A18" s="33" t="s">
        <v>212</v>
      </c>
      <c r="B18" s="18"/>
      <c r="C18" s="18"/>
      <c r="D18" s="18"/>
      <c r="E18" s="18"/>
      <c r="F18" s="18"/>
      <c r="G18" s="18"/>
      <c r="H18" s="18"/>
      <c r="I18" s="18"/>
      <c r="J18" s="18"/>
      <c r="K18" s="18"/>
      <c r="L18" s="18"/>
      <c r="M18" s="353" t="s">
        <v>206</v>
      </c>
      <c r="N18" s="341"/>
      <c r="O18" s="86"/>
      <c r="P18" s="341"/>
      <c r="Q18" s="86"/>
      <c r="R18" s="328"/>
      <c r="S18" s="89"/>
      <c r="T18" s="82"/>
      <c r="U18" s="82"/>
      <c r="V18" s="82"/>
    </row>
    <row r="19" spans="1:22" x14ac:dyDescent="0.25">
      <c r="A19" s="33"/>
      <c r="B19" s="18"/>
      <c r="C19" s="18"/>
      <c r="D19" s="18"/>
      <c r="E19" s="18"/>
      <c r="F19" s="18"/>
      <c r="G19" s="18"/>
      <c r="H19" s="18"/>
      <c r="I19" s="18"/>
      <c r="J19" s="18"/>
      <c r="K19" s="18"/>
      <c r="L19" s="18"/>
      <c r="M19" s="72"/>
      <c r="N19" s="341"/>
      <c r="O19" s="86"/>
      <c r="P19" s="341"/>
      <c r="Q19" s="86"/>
      <c r="R19" s="330"/>
      <c r="S19" s="89"/>
      <c r="T19" s="82"/>
      <c r="U19" s="82"/>
      <c r="V19" s="82"/>
    </row>
    <row r="20" spans="1:22" s="81" customFormat="1" x14ac:dyDescent="0.25">
      <c r="A20" s="370" t="s">
        <v>228</v>
      </c>
      <c r="B20" s="18"/>
      <c r="C20" s="18"/>
      <c r="D20" s="18"/>
      <c r="E20" s="18"/>
      <c r="F20" s="18"/>
      <c r="G20" s="18"/>
      <c r="H20" s="18"/>
      <c r="I20" s="18"/>
      <c r="J20" s="18"/>
      <c r="K20" s="18"/>
      <c r="L20" s="18"/>
      <c r="M20" s="72"/>
      <c r="N20" s="341"/>
      <c r="O20" s="86"/>
      <c r="P20" s="341"/>
      <c r="Q20" s="86"/>
      <c r="R20" s="330"/>
      <c r="S20" s="89"/>
      <c r="T20" s="82"/>
      <c r="U20" s="82"/>
      <c r="V20" s="82"/>
    </row>
    <row r="21" spans="1:22" x14ac:dyDescent="0.25">
      <c r="A21" s="33" t="s">
        <v>227</v>
      </c>
      <c r="B21" s="18"/>
      <c r="C21" s="18"/>
      <c r="D21" s="18"/>
      <c r="E21" s="18"/>
      <c r="F21" s="18"/>
      <c r="G21" s="18"/>
      <c r="H21" s="18"/>
      <c r="I21" s="18"/>
      <c r="J21" s="18"/>
      <c r="K21" s="18"/>
      <c r="L21" s="18"/>
      <c r="M21" s="353" t="s">
        <v>206</v>
      </c>
      <c r="N21" s="341"/>
      <c r="O21" s="86"/>
      <c r="P21" s="341"/>
      <c r="Q21" s="86"/>
      <c r="R21" s="328"/>
      <c r="S21" s="89"/>
      <c r="T21" s="82"/>
      <c r="U21" s="82"/>
      <c r="V21" s="82"/>
    </row>
    <row r="22" spans="1:22" s="81" customFormat="1" x14ac:dyDescent="0.25">
      <c r="A22" s="33"/>
      <c r="B22" s="18"/>
      <c r="C22" s="18"/>
      <c r="D22" s="18"/>
      <c r="E22" s="18"/>
      <c r="F22" s="18"/>
      <c r="G22" s="18"/>
      <c r="H22" s="18"/>
      <c r="I22" s="18"/>
      <c r="J22" s="18"/>
      <c r="K22" s="18"/>
      <c r="L22" s="18"/>
      <c r="M22" s="72"/>
      <c r="N22" s="341"/>
      <c r="O22" s="86"/>
      <c r="P22" s="341"/>
      <c r="Q22" s="86"/>
      <c r="R22" s="330"/>
      <c r="S22" s="89"/>
      <c r="T22" s="82"/>
      <c r="U22" s="82"/>
      <c r="V22" s="82"/>
    </row>
    <row r="23" spans="1:22" s="81" customFormat="1" x14ac:dyDescent="0.25">
      <c r="A23" s="35" t="s">
        <v>208</v>
      </c>
      <c r="B23" s="18"/>
      <c r="C23" s="18"/>
      <c r="D23" s="18"/>
      <c r="E23" s="18"/>
      <c r="F23" s="18"/>
      <c r="G23" s="18"/>
      <c r="H23" s="18"/>
      <c r="I23" s="18"/>
      <c r="J23" s="18"/>
      <c r="K23" s="18"/>
      <c r="L23" s="18"/>
      <c r="M23" s="18"/>
      <c r="N23" s="341"/>
      <c r="O23" s="86"/>
      <c r="P23" s="341"/>
      <c r="Q23" s="86"/>
      <c r="R23" s="330"/>
      <c r="S23" s="89"/>
      <c r="T23" s="82"/>
      <c r="U23" s="82"/>
      <c r="V23" s="82"/>
    </row>
    <row r="24" spans="1:22" x14ac:dyDescent="0.25">
      <c r="A24" s="294" t="s">
        <v>213</v>
      </c>
      <c r="B24" s="18"/>
      <c r="C24" s="18"/>
      <c r="D24" s="18"/>
      <c r="E24" s="18"/>
      <c r="F24" s="18"/>
      <c r="G24" s="18"/>
      <c r="H24" s="18"/>
      <c r="I24" s="18"/>
      <c r="J24" s="18"/>
      <c r="K24" s="18"/>
      <c r="L24" s="18"/>
      <c r="M24" s="18"/>
      <c r="N24" s="341"/>
      <c r="O24" s="86"/>
      <c r="P24" s="341"/>
      <c r="Q24" s="18"/>
      <c r="R24" s="18"/>
      <c r="S24" s="34"/>
    </row>
    <row r="25" spans="1:22" x14ac:dyDescent="0.25">
      <c r="A25" s="294" t="s">
        <v>230</v>
      </c>
      <c r="B25" s="18"/>
      <c r="C25" s="18"/>
      <c r="D25" s="18"/>
      <c r="E25" s="18"/>
      <c r="F25" s="18"/>
      <c r="G25" s="18"/>
      <c r="H25" s="18"/>
      <c r="I25" s="18"/>
      <c r="J25" s="18"/>
      <c r="K25" s="18"/>
      <c r="L25" s="18"/>
      <c r="M25" s="18"/>
      <c r="N25" s="341"/>
      <c r="O25" s="86"/>
      <c r="P25" s="341"/>
      <c r="Q25" s="18"/>
      <c r="R25" s="328"/>
      <c r="S25" s="34"/>
    </row>
    <row r="26" spans="1:22" s="81" customFormat="1" x14ac:dyDescent="0.25">
      <c r="A26" s="294"/>
      <c r="B26" s="18"/>
      <c r="C26" s="18"/>
      <c r="D26" s="18"/>
      <c r="E26" s="18"/>
      <c r="F26" s="18"/>
      <c r="G26" s="18"/>
      <c r="H26" s="18"/>
      <c r="I26" s="18"/>
      <c r="J26" s="18"/>
      <c r="K26" s="18"/>
      <c r="L26" s="18"/>
      <c r="M26" s="18"/>
      <c r="N26" s="341"/>
      <c r="O26" s="86"/>
      <c r="P26" s="341"/>
      <c r="Q26" s="18"/>
      <c r="R26" s="341"/>
      <c r="S26" s="342"/>
    </row>
    <row r="27" spans="1:22" s="81" customFormat="1" x14ac:dyDescent="0.25">
      <c r="A27" s="352" t="s">
        <v>214</v>
      </c>
      <c r="B27" s="18"/>
      <c r="C27" s="18"/>
      <c r="D27" s="18"/>
      <c r="E27" s="18"/>
      <c r="F27" s="18"/>
      <c r="G27" s="18"/>
      <c r="H27" s="18"/>
      <c r="I27" s="18"/>
      <c r="J27" s="18"/>
      <c r="K27" s="18"/>
      <c r="L27" s="18"/>
      <c r="M27" s="18"/>
      <c r="N27" s="341"/>
      <c r="O27" s="86"/>
      <c r="P27" s="341"/>
      <c r="Q27" s="18"/>
      <c r="R27" s="341"/>
      <c r="S27" s="342"/>
    </row>
    <row r="28" spans="1:22" s="81" customFormat="1" x14ac:dyDescent="0.25">
      <c r="A28" s="373" t="s">
        <v>206</v>
      </c>
      <c r="B28" s="577" t="s">
        <v>215</v>
      </c>
      <c r="C28" s="577"/>
      <c r="D28" s="577"/>
      <c r="E28" s="577"/>
      <c r="F28" s="577"/>
      <c r="G28" s="577"/>
      <c r="H28" s="577"/>
      <c r="I28" s="577"/>
      <c r="J28" s="577"/>
      <c r="K28" s="577"/>
      <c r="L28" s="577"/>
      <c r="M28" s="577"/>
      <c r="N28" s="341"/>
      <c r="O28" s="86"/>
      <c r="P28" s="341"/>
      <c r="Q28" s="18"/>
      <c r="R28" s="341"/>
      <c r="S28" s="342"/>
    </row>
    <row r="29" spans="1:22" s="81" customFormat="1" ht="27" customHeight="1" x14ac:dyDescent="0.25">
      <c r="A29" s="373"/>
      <c r="B29" s="577"/>
      <c r="C29" s="577"/>
      <c r="D29" s="577"/>
      <c r="E29" s="577"/>
      <c r="F29" s="577"/>
      <c r="G29" s="577"/>
      <c r="H29" s="577"/>
      <c r="I29" s="577"/>
      <c r="J29" s="577"/>
      <c r="K29" s="577"/>
      <c r="L29" s="577"/>
      <c r="M29" s="577"/>
      <c r="N29" s="341"/>
      <c r="O29" s="86"/>
      <c r="P29" s="341"/>
      <c r="Q29" s="18"/>
      <c r="R29" s="341"/>
      <c r="S29" s="342"/>
    </row>
    <row r="30" spans="1:22" s="81" customFormat="1" ht="15.75" thickBot="1" x14ac:dyDescent="0.3">
      <c r="A30" s="36"/>
      <c r="B30" s="83"/>
      <c r="C30" s="83"/>
      <c r="D30" s="83"/>
      <c r="E30" s="83"/>
      <c r="F30" s="83"/>
      <c r="G30" s="83"/>
      <c r="H30" s="83"/>
      <c r="I30" s="83"/>
      <c r="J30" s="83"/>
      <c r="K30" s="83"/>
      <c r="L30" s="83"/>
      <c r="M30" s="83"/>
      <c r="N30" s="83"/>
      <c r="O30" s="83"/>
      <c r="P30" s="83"/>
      <c r="Q30" s="83"/>
      <c r="R30" s="83"/>
      <c r="S30" s="84"/>
    </row>
    <row r="31" spans="1:22" s="81" customFormat="1" ht="15.75" thickBot="1" x14ac:dyDescent="0.3">
      <c r="A31" s="295"/>
      <c r="B31" s="18"/>
      <c r="C31" s="18"/>
      <c r="D31" s="18"/>
      <c r="E31" s="18"/>
      <c r="F31" s="18"/>
      <c r="G31" s="18"/>
      <c r="H31" s="18"/>
      <c r="I31" s="18"/>
      <c r="J31" s="18"/>
      <c r="K31" s="18"/>
      <c r="L31" s="18"/>
      <c r="M31" s="18"/>
      <c r="N31" s="18"/>
      <c r="O31" s="18"/>
      <c r="P31" s="18"/>
      <c r="Q31" s="18"/>
      <c r="R31" s="18"/>
      <c r="S31" s="18"/>
    </row>
    <row r="32" spans="1:22" s="81" customFormat="1" ht="15.75" x14ac:dyDescent="0.25">
      <c r="A32" s="298" t="s">
        <v>173</v>
      </c>
      <c r="B32" s="299"/>
      <c r="C32" s="300"/>
      <c r="D32" s="300"/>
      <c r="E32" s="300"/>
      <c r="F32" s="300"/>
      <c r="G32" s="300"/>
      <c r="H32" s="300"/>
      <c r="I32" s="300"/>
      <c r="J32" s="300"/>
      <c r="K32" s="300"/>
      <c r="L32" s="300"/>
      <c r="M32" s="300"/>
      <c r="N32" s="300"/>
      <c r="O32" s="32"/>
    </row>
    <row r="33" spans="1:23" s="81" customFormat="1" x14ac:dyDescent="0.25">
      <c r="A33" s="33"/>
      <c r="B33" s="18"/>
      <c r="C33" s="18"/>
      <c r="D33" s="18"/>
      <c r="E33" s="18"/>
      <c r="F33" s="18"/>
      <c r="G33" s="18"/>
      <c r="H33" s="18"/>
      <c r="I33" s="18"/>
      <c r="J33" s="18"/>
      <c r="K33" s="18"/>
      <c r="L33" s="86"/>
      <c r="M33" s="86"/>
      <c r="N33" s="72"/>
      <c r="O33" s="34"/>
    </row>
    <row r="34" spans="1:23" s="81" customFormat="1" ht="31.5" customHeight="1" x14ac:dyDescent="0.25">
      <c r="A34" s="489" t="s">
        <v>171</v>
      </c>
      <c r="B34" s="490"/>
      <c r="C34" s="490"/>
      <c r="D34" s="490"/>
      <c r="E34" s="490"/>
      <c r="F34" s="490"/>
      <c r="G34" s="490"/>
      <c r="H34" s="490"/>
      <c r="I34" s="490"/>
      <c r="J34" s="490"/>
      <c r="K34" s="490"/>
      <c r="L34" s="490"/>
      <c r="M34" s="86"/>
      <c r="N34" s="331"/>
      <c r="O34" s="301"/>
      <c r="P34" s="367"/>
      <c r="Q34" s="367"/>
      <c r="R34" s="367"/>
      <c r="S34" s="367"/>
    </row>
    <row r="35" spans="1:23" s="82" customFormat="1" x14ac:dyDescent="0.25">
      <c r="A35" s="302"/>
      <c r="B35" s="100"/>
      <c r="C35" s="100"/>
      <c r="D35" s="100"/>
      <c r="E35" s="100"/>
      <c r="F35" s="100"/>
      <c r="G35" s="100"/>
      <c r="H35" s="100"/>
      <c r="I35" s="100"/>
      <c r="J35" s="100"/>
      <c r="K35" s="86"/>
      <c r="L35" s="86"/>
      <c r="M35" s="86"/>
      <c r="N35" s="332"/>
      <c r="O35" s="304"/>
    </row>
    <row r="36" spans="1:23" s="81" customFormat="1" ht="34.5" customHeight="1" x14ac:dyDescent="0.25">
      <c r="A36" s="489" t="s">
        <v>175</v>
      </c>
      <c r="B36" s="490"/>
      <c r="C36" s="490"/>
      <c r="D36" s="490"/>
      <c r="E36" s="490"/>
      <c r="F36" s="490"/>
      <c r="G36" s="490"/>
      <c r="H36" s="490"/>
      <c r="I36" s="490"/>
      <c r="J36" s="490"/>
      <c r="K36" s="490"/>
      <c r="L36" s="490"/>
      <c r="M36" s="86"/>
      <c r="N36" s="331"/>
      <c r="O36" s="301"/>
      <c r="P36" s="367"/>
      <c r="Q36" s="367"/>
      <c r="R36" s="367"/>
      <c r="S36" s="367"/>
    </row>
    <row r="37" spans="1:23" s="81" customFormat="1" x14ac:dyDescent="0.25">
      <c r="A37" s="189"/>
      <c r="B37" s="190"/>
      <c r="C37" s="190"/>
      <c r="D37" s="190"/>
      <c r="E37" s="190"/>
      <c r="F37" s="190"/>
      <c r="G37" s="190"/>
      <c r="H37" s="190"/>
      <c r="I37" s="190"/>
      <c r="J37" s="190"/>
      <c r="K37" s="18"/>
      <c r="L37" s="86"/>
      <c r="M37" s="86"/>
      <c r="N37" s="333"/>
      <c r="O37" s="301"/>
    </row>
    <row r="38" spans="1:23" s="81" customFormat="1" ht="58.5" customHeight="1" x14ac:dyDescent="0.25">
      <c r="A38" s="489" t="s">
        <v>232</v>
      </c>
      <c r="B38" s="490"/>
      <c r="C38" s="490"/>
      <c r="D38" s="490"/>
      <c r="E38" s="490"/>
      <c r="F38" s="490"/>
      <c r="G38" s="490"/>
      <c r="H38" s="490"/>
      <c r="I38" s="490"/>
      <c r="J38" s="490"/>
      <c r="K38" s="490"/>
      <c r="L38" s="490"/>
      <c r="M38" s="86"/>
      <c r="N38" s="334" t="str">
        <f>IF(N34=N36,"",(IF(N36&gt;N34,"Proceed to step 4", "Complete line 13 of PPP Schedule A by dividing line 12 by line 11 of that schedule")))</f>
        <v/>
      </c>
      <c r="O38" s="34"/>
      <c r="P38" s="82"/>
      <c r="Q38" s="82"/>
      <c r="R38" s="82"/>
      <c r="S38" s="82"/>
      <c r="T38" s="82"/>
      <c r="U38" s="82"/>
      <c r="V38" s="82"/>
      <c r="W38" s="82"/>
    </row>
    <row r="39" spans="1:23" s="81" customFormat="1" x14ac:dyDescent="0.25">
      <c r="A39" s="189"/>
      <c r="B39" s="190"/>
      <c r="C39" s="190"/>
      <c r="D39" s="190"/>
      <c r="E39" s="190"/>
      <c r="F39" s="190"/>
      <c r="G39" s="190"/>
      <c r="H39" s="190"/>
      <c r="I39" s="190"/>
      <c r="J39" s="190"/>
      <c r="K39" s="18"/>
      <c r="L39" s="86"/>
      <c r="M39" s="86"/>
      <c r="N39" s="330"/>
      <c r="O39" s="34"/>
    </row>
    <row r="40" spans="1:23" s="81" customFormat="1" ht="14.25" customHeight="1" x14ac:dyDescent="0.25">
      <c r="A40" s="573" t="s">
        <v>176</v>
      </c>
      <c r="B40" s="574"/>
      <c r="C40" s="574"/>
      <c r="D40" s="574"/>
      <c r="E40" s="574"/>
      <c r="F40" s="574"/>
      <c r="G40" s="574"/>
      <c r="H40" s="574"/>
      <c r="I40" s="574"/>
      <c r="J40" s="574"/>
      <c r="K40" s="574"/>
      <c r="L40" s="574"/>
      <c r="M40" s="86"/>
      <c r="N40" s="331"/>
      <c r="O40" s="301"/>
      <c r="P40" s="315"/>
      <c r="Q40" s="316"/>
      <c r="R40" s="316"/>
      <c r="S40" s="316"/>
    </row>
    <row r="41" spans="1:23" s="81" customFormat="1" x14ac:dyDescent="0.25">
      <c r="A41" s="33"/>
      <c r="B41" s="18"/>
      <c r="C41" s="18"/>
      <c r="D41" s="18"/>
      <c r="E41" s="18"/>
      <c r="F41" s="18"/>
      <c r="G41" s="18"/>
      <c r="H41" s="18"/>
      <c r="I41" s="18"/>
      <c r="J41" s="18"/>
      <c r="K41" s="18"/>
      <c r="L41" s="86"/>
      <c r="M41" s="86"/>
      <c r="N41" s="305"/>
      <c r="O41" s="301"/>
    </row>
    <row r="42" spans="1:23" s="81" customFormat="1" ht="57.75" customHeight="1" x14ac:dyDescent="0.25">
      <c r="A42" s="489" t="s">
        <v>233</v>
      </c>
      <c r="B42" s="490"/>
      <c r="C42" s="490"/>
      <c r="D42" s="490"/>
      <c r="E42" s="490"/>
      <c r="F42" s="490"/>
      <c r="G42" s="490"/>
      <c r="H42" s="490"/>
      <c r="I42" s="490"/>
      <c r="J42" s="490"/>
      <c r="K42" s="490"/>
      <c r="L42" s="490"/>
      <c r="M42" s="86"/>
      <c r="N42" s="306" t="str">
        <f>IF((AND(N40&gt;=N36,N40&gt;0,N36&gt;0)),"Enter 1.0 on line 13 of PPP Schedule A",(IF(AND(N40&lt;N36,N40&gt;0,N36&gt;0),"Complete line 13 of PPP Schedule A by dividing link 12 by line 11 of that schedule","")))</f>
        <v/>
      </c>
      <c r="O42" s="34"/>
      <c r="P42" s="82"/>
      <c r="Q42" s="82"/>
      <c r="R42" s="82"/>
      <c r="S42" s="82"/>
      <c r="T42" s="82"/>
      <c r="U42" s="82"/>
      <c r="V42" s="82"/>
      <c r="W42" s="82"/>
    </row>
    <row r="43" spans="1:23" ht="15.75" thickBot="1" x14ac:dyDescent="0.3">
      <c r="A43" s="36"/>
      <c r="B43" s="83"/>
      <c r="C43" s="83"/>
      <c r="D43" s="83"/>
      <c r="E43" s="83"/>
      <c r="F43" s="83"/>
      <c r="G43" s="83"/>
      <c r="H43" s="83"/>
      <c r="I43" s="83"/>
      <c r="J43" s="83"/>
      <c r="K43" s="83"/>
      <c r="L43" s="261"/>
      <c r="M43" s="261"/>
      <c r="N43" s="297"/>
      <c r="O43" s="84"/>
    </row>
    <row r="44" spans="1:23" ht="15.75" thickBot="1" x14ac:dyDescent="0.3">
      <c r="L44" s="82"/>
      <c r="M44" s="82"/>
    </row>
    <row r="45" spans="1:23" ht="14.25" customHeight="1" x14ac:dyDescent="0.25">
      <c r="A45" s="485" t="s">
        <v>145</v>
      </c>
      <c r="B45" s="486"/>
      <c r="C45" s="486"/>
      <c r="D45" s="486"/>
      <c r="E45" s="486"/>
      <c r="F45" s="486"/>
      <c r="G45" s="486"/>
      <c r="H45" s="486"/>
      <c r="I45" s="486"/>
      <c r="J45" s="486"/>
      <c r="K45" s="486"/>
      <c r="L45" s="486"/>
      <c r="M45" s="486"/>
      <c r="N45" s="486"/>
      <c r="O45" s="487"/>
    </row>
    <row r="46" spans="1:23" s="81" customFormat="1" x14ac:dyDescent="0.25">
      <c r="A46" s="489"/>
      <c r="B46" s="490"/>
      <c r="C46" s="490"/>
      <c r="D46" s="490"/>
      <c r="E46" s="490"/>
      <c r="F46" s="490"/>
      <c r="G46" s="490"/>
      <c r="H46" s="490"/>
      <c r="I46" s="490"/>
      <c r="J46" s="490"/>
      <c r="K46" s="490"/>
      <c r="L46" s="490"/>
      <c r="M46" s="490"/>
      <c r="N46" s="490"/>
      <c r="O46" s="533"/>
    </row>
    <row r="47" spans="1:23" s="81" customFormat="1" x14ac:dyDescent="0.25">
      <c r="A47" s="489"/>
      <c r="B47" s="490"/>
      <c r="C47" s="490"/>
      <c r="D47" s="490"/>
      <c r="E47" s="490"/>
      <c r="F47" s="490"/>
      <c r="G47" s="490"/>
      <c r="H47" s="490"/>
      <c r="I47" s="490"/>
      <c r="J47" s="490"/>
      <c r="K47" s="490"/>
      <c r="L47" s="490"/>
      <c r="M47" s="490"/>
      <c r="N47" s="490"/>
      <c r="O47" s="533"/>
    </row>
    <row r="48" spans="1:23" s="81" customFormat="1" x14ac:dyDescent="0.25">
      <c r="A48" s="489"/>
      <c r="B48" s="490"/>
      <c r="C48" s="490"/>
      <c r="D48" s="490"/>
      <c r="E48" s="490"/>
      <c r="F48" s="490"/>
      <c r="G48" s="490"/>
      <c r="H48" s="490"/>
      <c r="I48" s="490"/>
      <c r="J48" s="490"/>
      <c r="K48" s="490"/>
      <c r="L48" s="490"/>
      <c r="M48" s="490"/>
      <c r="N48" s="490"/>
      <c r="O48" s="533"/>
    </row>
    <row r="49" spans="1:19" s="81" customFormat="1" ht="7.35" customHeight="1" thickBot="1" x14ac:dyDescent="0.3">
      <c r="A49" s="474"/>
      <c r="B49" s="475"/>
      <c r="C49" s="475"/>
      <c r="D49" s="475"/>
      <c r="E49" s="475"/>
      <c r="F49" s="475"/>
      <c r="G49" s="475"/>
      <c r="H49" s="475"/>
      <c r="I49" s="475"/>
      <c r="J49" s="475"/>
      <c r="K49" s="475"/>
      <c r="L49" s="475"/>
      <c r="M49" s="475"/>
      <c r="N49" s="475"/>
      <c r="O49" s="488"/>
    </row>
    <row r="50" spans="1:19" s="81" customFormat="1" ht="7.35" customHeight="1" thickBot="1" x14ac:dyDescent="0.3">
      <c r="A50" s="339"/>
      <c r="B50" s="339"/>
      <c r="C50" s="339"/>
      <c r="D50" s="339"/>
      <c r="E50" s="339"/>
      <c r="F50" s="339"/>
      <c r="G50" s="339"/>
      <c r="H50" s="339"/>
      <c r="I50" s="339"/>
      <c r="J50" s="339"/>
      <c r="K50" s="339"/>
      <c r="L50" s="339"/>
      <c r="M50" s="339"/>
      <c r="N50" s="339"/>
      <c r="O50" s="339"/>
    </row>
    <row r="51" spans="1:19" s="81" customFormat="1" ht="7.15" customHeight="1" x14ac:dyDescent="0.25">
      <c r="A51" s="485" t="s">
        <v>219</v>
      </c>
      <c r="B51" s="486"/>
      <c r="C51" s="486"/>
      <c r="D51" s="486"/>
      <c r="E51" s="486"/>
      <c r="F51" s="486"/>
      <c r="G51" s="486"/>
      <c r="H51" s="486"/>
      <c r="I51" s="486"/>
      <c r="J51" s="486"/>
      <c r="K51" s="486"/>
      <c r="L51" s="486"/>
      <c r="M51" s="486"/>
      <c r="N51" s="486"/>
      <c r="O51" s="487"/>
    </row>
    <row r="52" spans="1:19" s="81" customFormat="1" x14ac:dyDescent="0.25">
      <c r="A52" s="489"/>
      <c r="B52" s="490"/>
      <c r="C52" s="490"/>
      <c r="D52" s="490"/>
      <c r="E52" s="490"/>
      <c r="F52" s="490"/>
      <c r="G52" s="490"/>
      <c r="H52" s="490"/>
      <c r="I52" s="490"/>
      <c r="J52" s="490"/>
      <c r="K52" s="490"/>
      <c r="L52" s="490"/>
      <c r="M52" s="490"/>
      <c r="N52" s="490"/>
      <c r="O52" s="533"/>
    </row>
    <row r="53" spans="1:19" s="81" customFormat="1" x14ac:dyDescent="0.25">
      <c r="A53" s="489"/>
      <c r="B53" s="490"/>
      <c r="C53" s="490"/>
      <c r="D53" s="490"/>
      <c r="E53" s="490"/>
      <c r="F53" s="490"/>
      <c r="G53" s="490"/>
      <c r="H53" s="490"/>
      <c r="I53" s="490"/>
      <c r="J53" s="490"/>
      <c r="K53" s="490"/>
      <c r="L53" s="490"/>
      <c r="M53" s="490"/>
      <c r="N53" s="490"/>
      <c r="O53" s="533"/>
    </row>
    <row r="54" spans="1:19" s="81" customFormat="1" ht="9.75" customHeight="1" thickBot="1" x14ac:dyDescent="0.3">
      <c r="A54" s="474"/>
      <c r="B54" s="475"/>
      <c r="C54" s="475"/>
      <c r="D54" s="475"/>
      <c r="E54" s="475"/>
      <c r="F54" s="475"/>
      <c r="G54" s="475"/>
      <c r="H54" s="475"/>
      <c r="I54" s="475"/>
      <c r="J54" s="475"/>
      <c r="K54" s="475"/>
      <c r="L54" s="475"/>
      <c r="M54" s="475"/>
      <c r="N54" s="475"/>
      <c r="O54" s="488"/>
    </row>
    <row r="55" spans="1:19" s="81" customFormat="1" ht="15.75" thickBot="1" x14ac:dyDescent="0.3">
      <c r="L55" s="82"/>
      <c r="M55" s="82"/>
    </row>
    <row r="56" spans="1:19" s="2" customFormat="1" ht="18.75" customHeight="1" x14ac:dyDescent="0.35">
      <c r="A56" s="567" t="s">
        <v>178</v>
      </c>
      <c r="B56" s="568"/>
      <c r="C56" s="568"/>
      <c r="D56" s="568"/>
      <c r="E56" s="568"/>
      <c r="F56" s="568"/>
      <c r="G56" s="568"/>
      <c r="H56" s="568"/>
      <c r="I56" s="568"/>
      <c r="J56" s="568"/>
      <c r="K56" s="568"/>
      <c r="L56" s="568"/>
      <c r="M56" s="568"/>
      <c r="N56" s="568"/>
      <c r="O56" s="569"/>
      <c r="P56" s="63"/>
      <c r="Q56" s="63"/>
      <c r="R56" s="63"/>
      <c r="S56" s="61"/>
    </row>
    <row r="57" spans="1:19" s="2" customFormat="1" ht="17.25" customHeight="1" x14ac:dyDescent="0.35">
      <c r="A57" s="310"/>
      <c r="B57" s="311" t="s">
        <v>40</v>
      </c>
      <c r="C57" s="312"/>
      <c r="D57" s="312"/>
      <c r="E57" s="312"/>
      <c r="F57" s="312"/>
      <c r="G57" s="312"/>
      <c r="H57" s="312"/>
      <c r="I57" s="312"/>
      <c r="J57" s="312"/>
      <c r="K57" s="312"/>
      <c r="L57" s="312"/>
      <c r="M57" s="312"/>
      <c r="N57" s="312"/>
      <c r="O57" s="313"/>
      <c r="P57" s="61"/>
      <c r="Q57" s="61"/>
      <c r="R57" s="61"/>
      <c r="S57" s="61"/>
    </row>
    <row r="58" spans="1:19" s="2" customFormat="1" ht="17.25" customHeight="1" x14ac:dyDescent="0.35">
      <c r="A58" s="314"/>
      <c r="B58" s="311" t="s">
        <v>86</v>
      </c>
      <c r="C58" s="312"/>
      <c r="D58" s="311"/>
      <c r="E58" s="312"/>
      <c r="F58" s="312"/>
      <c r="G58" s="312"/>
      <c r="H58" s="312"/>
      <c r="I58" s="312"/>
      <c r="J58" s="312"/>
      <c r="K58" s="312"/>
      <c r="L58" s="312"/>
      <c r="M58" s="312"/>
      <c r="N58" s="312"/>
      <c r="O58" s="313"/>
      <c r="P58" s="61"/>
      <c r="Q58" s="61"/>
      <c r="R58" s="61"/>
      <c r="S58" s="61"/>
    </row>
    <row r="59" spans="1:19" s="81" customFormat="1" ht="43.35" customHeight="1" thickBot="1" x14ac:dyDescent="0.4">
      <c r="A59" s="570" t="s">
        <v>179</v>
      </c>
      <c r="B59" s="571"/>
      <c r="C59" s="571"/>
      <c r="D59" s="571"/>
      <c r="E59" s="571"/>
      <c r="F59" s="571"/>
      <c r="G59" s="571"/>
      <c r="H59" s="571"/>
      <c r="I59" s="571"/>
      <c r="J59" s="571"/>
      <c r="K59" s="571"/>
      <c r="L59" s="571"/>
      <c r="M59" s="571"/>
      <c r="N59" s="571"/>
      <c r="O59" s="572"/>
      <c r="P59" s="88"/>
      <c r="Q59" s="88"/>
      <c r="R59" s="88"/>
      <c r="S59" s="82"/>
    </row>
    <row r="60" spans="1:19" x14ac:dyDescent="0.25">
      <c r="L60" s="82"/>
      <c r="M60" s="82"/>
    </row>
    <row r="61" spans="1:19" x14ac:dyDescent="0.25">
      <c r="L61" s="82"/>
      <c r="M61" s="82"/>
    </row>
    <row r="62" spans="1:19" x14ac:dyDescent="0.25">
      <c r="L62" s="82"/>
      <c r="M62" s="82"/>
    </row>
    <row r="63" spans="1:19" x14ac:dyDescent="0.25">
      <c r="M63" s="82"/>
    </row>
    <row r="64" spans="1:19" x14ac:dyDescent="0.25">
      <c r="M64" s="82"/>
    </row>
    <row r="65" spans="12:13" x14ac:dyDescent="0.25">
      <c r="L65" s="82"/>
      <c r="M65" s="82"/>
    </row>
    <row r="66" spans="12:13" x14ac:dyDescent="0.25">
      <c r="L66" s="82"/>
      <c r="M66" s="82"/>
    </row>
    <row r="67" spans="12:13" x14ac:dyDescent="0.25">
      <c r="L67" s="82"/>
      <c r="M67" s="82"/>
    </row>
    <row r="68" spans="12:13" x14ac:dyDescent="0.25">
      <c r="L68" s="82"/>
      <c r="M68" s="82"/>
    </row>
    <row r="69" spans="12:13" x14ac:dyDescent="0.25">
      <c r="L69" s="82"/>
      <c r="M69" s="82"/>
    </row>
  </sheetData>
  <sheetProtection algorithmName="SHA-512" hashValue="NIYUB0BsIWWTB4K8PBSNsYZkVPLPed3yPQRDRefwAyHpcYup2GGSax2K9lu1q/BVsHuuXUczUAGP/vxa6nsyDA==" saltValue="wt9e5uvwNCtQCiEXotFZEw==" spinCount="100000" sheet="1" objects="1" scenarios="1"/>
  <protectedRanges>
    <protectedRange sqref="N15 P15 R18 R21 R25 N34 N36 N40" name="Range1"/>
  </protectedRanges>
  <mergeCells count="12">
    <mergeCell ref="B10:R10"/>
    <mergeCell ref="A51:O54"/>
    <mergeCell ref="A56:O56"/>
    <mergeCell ref="A59:O59"/>
    <mergeCell ref="A45:O49"/>
    <mergeCell ref="A40:L40"/>
    <mergeCell ref="A42:L42"/>
    <mergeCell ref="A38:L38"/>
    <mergeCell ref="A34:L34"/>
    <mergeCell ref="A36:L36"/>
    <mergeCell ref="A12:M12"/>
    <mergeCell ref="B28:M29"/>
  </mergeCells>
  <hyperlinks>
    <hyperlink ref="B57" r:id="rId1" display="at aicpa.org/sba." xr:uid="{CE6FFABC-3B8D-4E87-B056-F16D0FE82EA3}"/>
    <hyperlink ref="B58" r:id="rId2" display="The SBA forgiveness application is online here:" xr:uid="{FFE75AD9-C481-4642-A704-A4B8DFFE5B1A}"/>
  </hyperlinks>
  <pageMargins left="0.7" right="0.7" top="0.75" bottom="0.75" header="0.3" footer="0.3"/>
  <pageSetup scale="45"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31E10CD27B494B9A2BA299E6835980" ma:contentTypeVersion="6" ma:contentTypeDescription="Create a new document." ma:contentTypeScope="" ma:versionID="dfcfe5cef22b7d800d1604115ed79232">
  <xsd:schema xmlns:xsd="http://www.w3.org/2001/XMLSchema" xmlns:xs="http://www.w3.org/2001/XMLSchema" xmlns:p="http://schemas.microsoft.com/office/2006/metadata/properties" xmlns:ns2="abc1e682-ecc1-4484-afa3-8feafaf84b88" xmlns:ns3="7f2a72bd-270b-4cfd-860f-82ff9179b96b" targetNamespace="http://schemas.microsoft.com/office/2006/metadata/properties" ma:root="true" ma:fieldsID="dbb1068352edadb4284bac8d67d4fb4c" ns2:_="" ns3:_="">
    <xsd:import namespace="abc1e682-ecc1-4484-afa3-8feafaf84b88"/>
    <xsd:import namespace="7f2a72bd-270b-4cfd-860f-82ff9179b9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1e682-ecc1-4484-afa3-8feafaf84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2a72bd-270b-4cfd-860f-82ff9179b9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8B6000-CAE5-4B4A-B09A-48F126210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1e682-ecc1-4484-afa3-8feafaf84b88"/>
    <ds:schemaRef ds:uri="7f2a72bd-270b-4cfd-860f-82ff9179b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363089-A790-4DE2-A4F2-E2C79D804E23}">
  <ds:schemaRefs>
    <ds:schemaRef ds:uri="http://schemas.microsoft.com/sharepoint/v3/contenttype/forms"/>
  </ds:schemaRefs>
</ds:datastoreItem>
</file>

<file path=customXml/itemProps3.xml><?xml version="1.0" encoding="utf-8"?>
<ds:datastoreItem xmlns:ds="http://schemas.openxmlformats.org/officeDocument/2006/customXml" ds:itemID="{67A22CCD-24C6-4571-A803-D0D02003160A}">
  <ds:schemaRefs>
    <ds:schemaRef ds:uri="http://schemas.microsoft.com/office/infopath/2007/PartnerControls"/>
    <ds:schemaRef ds:uri="http://purl.org/dc/dcmitype/"/>
    <ds:schemaRef ds:uri="http://purl.org/dc/elements/1.1/"/>
    <ds:schemaRef ds:uri="http://schemas.microsoft.com/office/2006/metadata/properties"/>
    <ds:schemaRef ds:uri="abc1e682-ecc1-4484-afa3-8feafaf84b88"/>
    <ds:schemaRef ds:uri="7f2a72bd-270b-4cfd-860f-82ff9179b96b"/>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PPP Forgiveness Calculator</vt:lpstr>
      <vt:lpstr>Schedule A</vt:lpstr>
      <vt:lpstr>Schedule A Worksheet</vt:lpstr>
      <vt:lpstr>Non-Payroll Costs Tracker</vt:lpstr>
      <vt:lpstr>Payroll Accumulator</vt:lpstr>
      <vt:lpstr>FTE Input</vt:lpstr>
      <vt:lpstr>'FTE Input'!Print_Area</vt:lpstr>
      <vt:lpstr>Instructions!Print_Area</vt:lpstr>
      <vt:lpstr>'Non-Payroll Costs Tracker'!Print_Area</vt:lpstr>
      <vt:lpstr>'Payroll Accumulator'!Print_Area</vt:lpstr>
      <vt:lpstr>'PPP Forgiveness Calculator'!Print_Area</vt:lpstr>
      <vt:lpstr>'Schedule A'!Print_Area</vt:lpstr>
      <vt:lpstr>'Schedule A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Barbour</dc:creator>
  <cp:lastModifiedBy>Burleigh Bodart</cp:lastModifiedBy>
  <cp:lastPrinted>2020-05-18T18:33:44Z</cp:lastPrinted>
  <dcterms:created xsi:type="dcterms:W3CDTF">2020-03-30T14:20:13Z</dcterms:created>
  <dcterms:modified xsi:type="dcterms:W3CDTF">2020-05-19T02:13:03Z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0x010100DC31E10CD27B494B9A2BA299E6835980</vt:lpwstr>
  </property>
</Properties>
</file>